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27795" windowHeight="12330" activeTab="1"/>
  </bookViews>
  <sheets>
    <sheet name="план 2018. - извор 01" sheetId="1" r:id="rId1"/>
    <sheet name="план 2018. - извор 04" sheetId="2" r:id="rId2"/>
    <sheet name="план 2018. - извор 07" sheetId="3" r:id="rId3"/>
    <sheet name="буџетска резерва" sheetId="6" r:id="rId4"/>
    <sheet name="план 2018. - укупно" sheetId="5" r:id="rId5"/>
  </sheets>
  <calcPr calcId="125725"/>
</workbook>
</file>

<file path=xl/calcChain.xml><?xml version="1.0" encoding="utf-8"?>
<calcChain xmlns="http://schemas.openxmlformats.org/spreadsheetml/2006/main">
  <c r="E29" i="5"/>
  <c r="E28" s="1"/>
  <c r="F29"/>
  <c r="D29"/>
  <c r="E115"/>
  <c r="E114" s="1"/>
  <c r="E113" s="1"/>
  <c r="F115"/>
  <c r="F114" s="1"/>
  <c r="F113" s="1"/>
  <c r="D115"/>
  <c r="E112"/>
  <c r="E111" s="1"/>
  <c r="F112"/>
  <c r="F111" s="1"/>
  <c r="D112"/>
  <c r="F108"/>
  <c r="F109"/>
  <c r="F110"/>
  <c r="E108"/>
  <c r="G108" s="1"/>
  <c r="E109"/>
  <c r="E110"/>
  <c r="E107"/>
  <c r="F107"/>
  <c r="D108"/>
  <c r="D109"/>
  <c r="D110"/>
  <c r="D107"/>
  <c r="G107" s="1"/>
  <c r="F105"/>
  <c r="E105"/>
  <c r="E104"/>
  <c r="F104"/>
  <c r="D105"/>
  <c r="D104"/>
  <c r="E100"/>
  <c r="F100"/>
  <c r="F99" s="1"/>
  <c r="D100"/>
  <c r="E98"/>
  <c r="F98"/>
  <c r="D98"/>
  <c r="D97" s="1"/>
  <c r="E96"/>
  <c r="F96"/>
  <c r="D96"/>
  <c r="E95"/>
  <c r="F95"/>
  <c r="D95"/>
  <c r="E93"/>
  <c r="E92" s="1"/>
  <c r="F93"/>
  <c r="F92" s="1"/>
  <c r="D93"/>
  <c r="D92" s="1"/>
  <c r="E90"/>
  <c r="F90"/>
  <c r="D90"/>
  <c r="D89" s="1"/>
  <c r="F85"/>
  <c r="F86"/>
  <c r="F87"/>
  <c r="F83" s="1"/>
  <c r="F88"/>
  <c r="E85"/>
  <c r="E86"/>
  <c r="E87"/>
  <c r="G87" s="1"/>
  <c r="E88"/>
  <c r="G88" s="1"/>
  <c r="E84"/>
  <c r="F84"/>
  <c r="D85"/>
  <c r="D86"/>
  <c r="G86" s="1"/>
  <c r="D87"/>
  <c r="D88"/>
  <c r="D84"/>
  <c r="G84" s="1"/>
  <c r="F82"/>
  <c r="E82"/>
  <c r="E81"/>
  <c r="F81"/>
  <c r="F80" s="1"/>
  <c r="F79" s="1"/>
  <c r="D82"/>
  <c r="D81"/>
  <c r="F73"/>
  <c r="F74"/>
  <c r="F75"/>
  <c r="G75" s="1"/>
  <c r="F76"/>
  <c r="F77"/>
  <c r="F78"/>
  <c r="E73"/>
  <c r="E71" s="1"/>
  <c r="E74"/>
  <c r="E75"/>
  <c r="E76"/>
  <c r="E77"/>
  <c r="E78"/>
  <c r="E72"/>
  <c r="F72"/>
  <c r="D73"/>
  <c r="D74"/>
  <c r="D75"/>
  <c r="D76"/>
  <c r="G76" s="1"/>
  <c r="D77"/>
  <c r="G77" s="1"/>
  <c r="D78"/>
  <c r="D72"/>
  <c r="E70"/>
  <c r="F70"/>
  <c r="F68" s="1"/>
  <c r="E69"/>
  <c r="F69"/>
  <c r="D70"/>
  <c r="G70" s="1"/>
  <c r="D69"/>
  <c r="G69" s="1"/>
  <c r="F65"/>
  <c r="F66"/>
  <c r="F67"/>
  <c r="E65"/>
  <c r="G65" s="1"/>
  <c r="E66"/>
  <c r="E67"/>
  <c r="E64"/>
  <c r="F64"/>
  <c r="D65"/>
  <c r="D66"/>
  <c r="D67"/>
  <c r="D64"/>
  <c r="F56"/>
  <c r="F57"/>
  <c r="F58"/>
  <c r="F59"/>
  <c r="F60"/>
  <c r="F61"/>
  <c r="F62"/>
  <c r="E56"/>
  <c r="E57"/>
  <c r="E58"/>
  <c r="G58" s="1"/>
  <c r="E59"/>
  <c r="E60"/>
  <c r="G60" s="1"/>
  <c r="E61"/>
  <c r="E62"/>
  <c r="E55"/>
  <c r="F55"/>
  <c r="D56"/>
  <c r="D57"/>
  <c r="G57" s="1"/>
  <c r="D58"/>
  <c r="D59"/>
  <c r="D60"/>
  <c r="D61"/>
  <c r="D62"/>
  <c r="D55"/>
  <c r="F51"/>
  <c r="F52"/>
  <c r="F53"/>
  <c r="E51"/>
  <c r="E52"/>
  <c r="E53"/>
  <c r="E50"/>
  <c r="F50"/>
  <c r="D51"/>
  <c r="D52"/>
  <c r="D53"/>
  <c r="D50"/>
  <c r="G50" s="1"/>
  <c r="F35"/>
  <c r="F36"/>
  <c r="F37"/>
  <c r="F38"/>
  <c r="F39"/>
  <c r="F40"/>
  <c r="F41"/>
  <c r="F42"/>
  <c r="F43"/>
  <c r="F44"/>
  <c r="F45"/>
  <c r="F46"/>
  <c r="F47"/>
  <c r="F48"/>
  <c r="E35"/>
  <c r="G35" s="1"/>
  <c r="E36"/>
  <c r="E37"/>
  <c r="E38"/>
  <c r="E39"/>
  <c r="G39" s="1"/>
  <c r="E40"/>
  <c r="E41"/>
  <c r="E42"/>
  <c r="E43"/>
  <c r="G43" s="1"/>
  <c r="E44"/>
  <c r="E45"/>
  <c r="E46"/>
  <c r="E47"/>
  <c r="G47" s="1"/>
  <c r="E48"/>
  <c r="D35"/>
  <c r="D36"/>
  <c r="D37"/>
  <c r="D38"/>
  <c r="G38" s="1"/>
  <c r="D39"/>
  <c r="D40"/>
  <c r="D41"/>
  <c r="D42"/>
  <c r="G42" s="1"/>
  <c r="D43"/>
  <c r="D44"/>
  <c r="D45"/>
  <c r="G45" s="1"/>
  <c r="D46"/>
  <c r="D47"/>
  <c r="D48"/>
  <c r="E34"/>
  <c r="F34"/>
  <c r="D34"/>
  <c r="E31"/>
  <c r="F31"/>
  <c r="F30" s="1"/>
  <c r="D31"/>
  <c r="D30" s="1"/>
  <c r="E27"/>
  <c r="F27"/>
  <c r="E26"/>
  <c r="F26"/>
  <c r="E25"/>
  <c r="F25"/>
  <c r="D26"/>
  <c r="D27"/>
  <c r="G27" s="1"/>
  <c r="D25"/>
  <c r="E23"/>
  <c r="F23"/>
  <c r="F22" s="1"/>
  <c r="D23"/>
  <c r="D22" s="1"/>
  <c r="E17"/>
  <c r="F17"/>
  <c r="F16" s="1"/>
  <c r="E21"/>
  <c r="F21"/>
  <c r="E20"/>
  <c r="F20"/>
  <c r="E19"/>
  <c r="F19"/>
  <c r="D20"/>
  <c r="D21"/>
  <c r="D19"/>
  <c r="D17"/>
  <c r="D16" s="1"/>
  <c r="D114"/>
  <c r="G110"/>
  <c r="G109"/>
  <c r="F106"/>
  <c r="D103"/>
  <c r="E99"/>
  <c r="D99"/>
  <c r="F97"/>
  <c r="E97"/>
  <c r="F94"/>
  <c r="G93"/>
  <c r="F89"/>
  <c r="E89"/>
  <c r="G85"/>
  <c r="G81"/>
  <c r="E80"/>
  <c r="E79" s="1"/>
  <c r="G78"/>
  <c r="G74"/>
  <c r="G73"/>
  <c r="G66"/>
  <c r="G52"/>
  <c r="G44"/>
  <c r="G40"/>
  <c r="G37"/>
  <c r="G36"/>
  <c r="G31"/>
  <c r="E30"/>
  <c r="F28"/>
  <c r="E16"/>
  <c r="G115" i="3"/>
  <c r="F114"/>
  <c r="F113" s="1"/>
  <c r="E114"/>
  <c r="E113" s="1"/>
  <c r="D114"/>
  <c r="D113"/>
  <c r="G112"/>
  <c r="F111"/>
  <c r="E111"/>
  <c r="D111"/>
  <c r="G110"/>
  <c r="G109"/>
  <c r="G108"/>
  <c r="G107"/>
  <c r="F106"/>
  <c r="E106"/>
  <c r="D106"/>
  <c r="G105"/>
  <c r="G104"/>
  <c r="F103"/>
  <c r="F102" s="1"/>
  <c r="E103"/>
  <c r="E102" s="1"/>
  <c r="E101" s="1"/>
  <c r="D103"/>
  <c r="D102" s="1"/>
  <c r="G100"/>
  <c r="F99"/>
  <c r="E99"/>
  <c r="D99"/>
  <c r="G98"/>
  <c r="F97"/>
  <c r="E97"/>
  <c r="D97"/>
  <c r="G96"/>
  <c r="G95"/>
  <c r="F94"/>
  <c r="E94"/>
  <c r="D94"/>
  <c r="G93"/>
  <c r="F92"/>
  <c r="F91" s="1"/>
  <c r="E92"/>
  <c r="D92"/>
  <c r="G90"/>
  <c r="F89"/>
  <c r="E89"/>
  <c r="D89"/>
  <c r="G88"/>
  <c r="G87"/>
  <c r="G86"/>
  <c r="G85"/>
  <c r="G84"/>
  <c r="F83"/>
  <c r="E83"/>
  <c r="D83"/>
  <c r="G82"/>
  <c r="G81"/>
  <c r="F80"/>
  <c r="F79" s="1"/>
  <c r="E80"/>
  <c r="E79" s="1"/>
  <c r="D80"/>
  <c r="G80" s="1"/>
  <c r="G78"/>
  <c r="G77"/>
  <c r="G76"/>
  <c r="G75"/>
  <c r="G74"/>
  <c r="G73"/>
  <c r="G72"/>
  <c r="F71"/>
  <c r="E71"/>
  <c r="D71"/>
  <c r="G70"/>
  <c r="G69"/>
  <c r="F68"/>
  <c r="E68"/>
  <c r="D68"/>
  <c r="G67"/>
  <c r="G66"/>
  <c r="G65"/>
  <c r="G64"/>
  <c r="F63"/>
  <c r="E63"/>
  <c r="D63"/>
  <c r="G62"/>
  <c r="G61"/>
  <c r="G60"/>
  <c r="G59"/>
  <c r="G58"/>
  <c r="G57"/>
  <c r="G56"/>
  <c r="G55"/>
  <c r="F54"/>
  <c r="E54"/>
  <c r="D54"/>
  <c r="G53"/>
  <c r="G52"/>
  <c r="G51"/>
  <c r="G50"/>
  <c r="F49"/>
  <c r="E49"/>
  <c r="D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F30"/>
  <c r="E30"/>
  <c r="D30"/>
  <c r="G29"/>
  <c r="F28"/>
  <c r="E28"/>
  <c r="D28"/>
  <c r="G28" s="1"/>
  <c r="G27"/>
  <c r="G26"/>
  <c r="G25"/>
  <c r="F24"/>
  <c r="E24"/>
  <c r="D24"/>
  <c r="G23"/>
  <c r="F22"/>
  <c r="E22"/>
  <c r="D22"/>
  <c r="G21"/>
  <c r="G20"/>
  <c r="G19"/>
  <c r="F18"/>
  <c r="E18"/>
  <c r="D18"/>
  <c r="G17"/>
  <c r="F16"/>
  <c r="E16"/>
  <c r="D16"/>
  <c r="G16" s="1"/>
  <c r="G115" i="2"/>
  <c r="F114"/>
  <c r="F113" s="1"/>
  <c r="E114"/>
  <c r="E113" s="1"/>
  <c r="D114"/>
  <c r="D113" s="1"/>
  <c r="G112"/>
  <c r="F111"/>
  <c r="E111"/>
  <c r="D111"/>
  <c r="G110"/>
  <c r="G109"/>
  <c r="G108"/>
  <c r="G107"/>
  <c r="F106"/>
  <c r="E106"/>
  <c r="D106"/>
  <c r="G105"/>
  <c r="G104"/>
  <c r="F103"/>
  <c r="E103"/>
  <c r="D103"/>
  <c r="G100"/>
  <c r="F99"/>
  <c r="E99"/>
  <c r="D99"/>
  <c r="G98"/>
  <c r="F97"/>
  <c r="E97"/>
  <c r="D97"/>
  <c r="G96"/>
  <c r="G95"/>
  <c r="F94"/>
  <c r="E94"/>
  <c r="D94"/>
  <c r="G93"/>
  <c r="F92"/>
  <c r="F91" s="1"/>
  <c r="E92"/>
  <c r="D92"/>
  <c r="G90"/>
  <c r="F89"/>
  <c r="E89"/>
  <c r="D89"/>
  <c r="G88"/>
  <c r="G87"/>
  <c r="G86"/>
  <c r="G85"/>
  <c r="G84"/>
  <c r="F83"/>
  <c r="E83"/>
  <c r="D83"/>
  <c r="G82"/>
  <c r="G81"/>
  <c r="F80"/>
  <c r="F79" s="1"/>
  <c r="E80"/>
  <c r="D80"/>
  <c r="E79"/>
  <c r="G78"/>
  <c r="G77"/>
  <c r="G76"/>
  <c r="G75"/>
  <c r="G74"/>
  <c r="G73"/>
  <c r="G72"/>
  <c r="F71"/>
  <c r="E71"/>
  <c r="D71"/>
  <c r="G70"/>
  <c r="G69"/>
  <c r="F68"/>
  <c r="E68"/>
  <c r="D68"/>
  <c r="G67"/>
  <c r="G66"/>
  <c r="G65"/>
  <c r="G64"/>
  <c r="F63"/>
  <c r="E63"/>
  <c r="D63"/>
  <c r="G62"/>
  <c r="G61"/>
  <c r="G60"/>
  <c r="G59"/>
  <c r="G58"/>
  <c r="G57"/>
  <c r="G56"/>
  <c r="G55"/>
  <c r="F54"/>
  <c r="E54"/>
  <c r="D54"/>
  <c r="G53"/>
  <c r="G52"/>
  <c r="G51"/>
  <c r="G50"/>
  <c r="F49"/>
  <c r="E49"/>
  <c r="D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F30"/>
  <c r="E30"/>
  <c r="G30" s="1"/>
  <c r="D30"/>
  <c r="G29"/>
  <c r="F28"/>
  <c r="E28"/>
  <c r="D28"/>
  <c r="G27"/>
  <c r="G26"/>
  <c r="G25"/>
  <c r="F24"/>
  <c r="E24"/>
  <c r="D24"/>
  <c r="G23"/>
  <c r="F22"/>
  <c r="E22"/>
  <c r="D22"/>
  <c r="G21"/>
  <c r="G20"/>
  <c r="G19"/>
  <c r="F18"/>
  <c r="E18"/>
  <c r="D18"/>
  <c r="G17"/>
  <c r="F16"/>
  <c r="F15" s="1"/>
  <c r="E16"/>
  <c r="D16"/>
  <c r="G115" i="6"/>
  <c r="F114"/>
  <c r="F113" s="1"/>
  <c r="E114"/>
  <c r="D114"/>
  <c r="G114" s="1"/>
  <c r="E113"/>
  <c r="G112"/>
  <c r="F111"/>
  <c r="E111"/>
  <c r="D111"/>
  <c r="G110"/>
  <c r="G109"/>
  <c r="G108"/>
  <c r="G107"/>
  <c r="F106"/>
  <c r="E106"/>
  <c r="D106"/>
  <c r="G105"/>
  <c r="G104"/>
  <c r="F103"/>
  <c r="F102" s="1"/>
  <c r="E103"/>
  <c r="D103"/>
  <c r="D102" s="1"/>
  <c r="G100"/>
  <c r="F99"/>
  <c r="E99"/>
  <c r="D99"/>
  <c r="G98"/>
  <c r="F97"/>
  <c r="E97"/>
  <c r="D97"/>
  <c r="G96"/>
  <c r="G95"/>
  <c r="F94"/>
  <c r="E94"/>
  <c r="D94"/>
  <c r="G93"/>
  <c r="F92"/>
  <c r="E92"/>
  <c r="D92"/>
  <c r="G92" s="1"/>
  <c r="D91"/>
  <c r="G90"/>
  <c r="F89"/>
  <c r="E89"/>
  <c r="D89"/>
  <c r="G88"/>
  <c r="G87"/>
  <c r="G86"/>
  <c r="G85"/>
  <c r="G84"/>
  <c r="F83"/>
  <c r="E83"/>
  <c r="D83"/>
  <c r="G83" s="1"/>
  <c r="G82"/>
  <c r="G81"/>
  <c r="F80"/>
  <c r="F79" s="1"/>
  <c r="E80"/>
  <c r="E79" s="1"/>
  <c r="D80"/>
  <c r="D79"/>
  <c r="G78"/>
  <c r="G77"/>
  <c r="G76"/>
  <c r="G75"/>
  <c r="G74"/>
  <c r="G73"/>
  <c r="G72"/>
  <c r="F71"/>
  <c r="E71"/>
  <c r="D71"/>
  <c r="G70"/>
  <c r="G69"/>
  <c r="F68"/>
  <c r="E68"/>
  <c r="D68"/>
  <c r="G67"/>
  <c r="G66"/>
  <c r="G65"/>
  <c r="G64"/>
  <c r="F63"/>
  <c r="E63"/>
  <c r="D63"/>
  <c r="G62"/>
  <c r="G61"/>
  <c r="G60"/>
  <c r="G59"/>
  <c r="G58"/>
  <c r="G57"/>
  <c r="G56"/>
  <c r="G55"/>
  <c r="F54"/>
  <c r="E54"/>
  <c r="D54"/>
  <c r="G53"/>
  <c r="G52"/>
  <c r="G51"/>
  <c r="G50"/>
  <c r="F49"/>
  <c r="E49"/>
  <c r="D49"/>
  <c r="G48"/>
  <c r="G47"/>
  <c r="G46"/>
  <c r="G45"/>
  <c r="G44"/>
  <c r="G43"/>
  <c r="G42"/>
  <c r="G41"/>
  <c r="G40"/>
  <c r="G39"/>
  <c r="G38"/>
  <c r="G37"/>
  <c r="G36"/>
  <c r="G35"/>
  <c r="G34"/>
  <c r="F33"/>
  <c r="E33"/>
  <c r="D33"/>
  <c r="G31"/>
  <c r="F30"/>
  <c r="E30"/>
  <c r="G30" s="1"/>
  <c r="D30"/>
  <c r="G29"/>
  <c r="F28"/>
  <c r="E28"/>
  <c r="D28"/>
  <c r="G27"/>
  <c r="G26"/>
  <c r="G25"/>
  <c r="F24"/>
  <c r="E24"/>
  <c r="D24"/>
  <c r="G23"/>
  <c r="F22"/>
  <c r="E22"/>
  <c r="D22"/>
  <c r="G21"/>
  <c r="G20"/>
  <c r="G19"/>
  <c r="F18"/>
  <c r="E18"/>
  <c r="G18" s="1"/>
  <c r="D18"/>
  <c r="G17"/>
  <c r="F16"/>
  <c r="F15" s="1"/>
  <c r="E16"/>
  <c r="D16"/>
  <c r="D15"/>
  <c r="G17" i="1"/>
  <c r="G19"/>
  <c r="G20"/>
  <c r="G21"/>
  <c r="G23"/>
  <c r="G25"/>
  <c r="G26"/>
  <c r="G27"/>
  <c r="G29"/>
  <c r="G31"/>
  <c r="G34"/>
  <c r="G35"/>
  <c r="G36"/>
  <c r="G37"/>
  <c r="G38"/>
  <c r="G39"/>
  <c r="G40"/>
  <c r="G41"/>
  <c r="G42"/>
  <c r="G43"/>
  <c r="G44"/>
  <c r="G45"/>
  <c r="G46"/>
  <c r="G47"/>
  <c r="G48"/>
  <c r="G50"/>
  <c r="G51"/>
  <c r="G52"/>
  <c r="G53"/>
  <c r="G55"/>
  <c r="G56"/>
  <c r="G57"/>
  <c r="G58"/>
  <c r="G59"/>
  <c r="G60"/>
  <c r="G61"/>
  <c r="G62"/>
  <c r="G64"/>
  <c r="G65"/>
  <c r="G66"/>
  <c r="G67"/>
  <c r="G69"/>
  <c r="G70"/>
  <c r="G72"/>
  <c r="G73"/>
  <c r="G74"/>
  <c r="G75"/>
  <c r="G76"/>
  <c r="G77"/>
  <c r="G78"/>
  <c r="G81"/>
  <c r="G82"/>
  <c r="G84"/>
  <c r="G85"/>
  <c r="G86"/>
  <c r="G87"/>
  <c r="G88"/>
  <c r="G90"/>
  <c r="G93"/>
  <c r="G95"/>
  <c r="G96"/>
  <c r="G98"/>
  <c r="G100"/>
  <c r="G104"/>
  <c r="G105"/>
  <c r="G107"/>
  <c r="G108"/>
  <c r="G109"/>
  <c r="G110"/>
  <c r="G112"/>
  <c r="G115"/>
  <c r="E83"/>
  <c r="F83"/>
  <c r="D83"/>
  <c r="E89"/>
  <c r="F89"/>
  <c r="E103"/>
  <c r="F103"/>
  <c r="E16"/>
  <c r="F16"/>
  <c r="E18"/>
  <c r="F18"/>
  <c r="E22"/>
  <c r="F22"/>
  <c r="E24"/>
  <c r="F24"/>
  <c r="E28"/>
  <c r="F28"/>
  <c r="E30"/>
  <c r="F30"/>
  <c r="E33"/>
  <c r="F33"/>
  <c r="E49"/>
  <c r="F49"/>
  <c r="E54"/>
  <c r="F54"/>
  <c r="E68"/>
  <c r="F68"/>
  <c r="E71"/>
  <c r="F71"/>
  <c r="D71"/>
  <c r="E80"/>
  <c r="E79" s="1"/>
  <c r="F80"/>
  <c r="F79" s="1"/>
  <c r="E92"/>
  <c r="F92"/>
  <c r="E94"/>
  <c r="F94"/>
  <c r="E97"/>
  <c r="F97"/>
  <c r="E99"/>
  <c r="F99"/>
  <c r="E106"/>
  <c r="F106"/>
  <c r="D106"/>
  <c r="F49" i="5" l="1"/>
  <c r="G112"/>
  <c r="E106"/>
  <c r="G67"/>
  <c r="E63"/>
  <c r="G63" s="1"/>
  <c r="G64"/>
  <c r="G59"/>
  <c r="G46"/>
  <c r="E33"/>
  <c r="D15" i="2"/>
  <c r="G18"/>
  <c r="G95" i="5"/>
  <c r="D68"/>
  <c r="D71"/>
  <c r="G62"/>
  <c r="G61"/>
  <c r="G48"/>
  <c r="E49"/>
  <c r="G49" i="3"/>
  <c r="F63" i="5"/>
  <c r="F54"/>
  <c r="F33"/>
  <c r="G41"/>
  <c r="G72"/>
  <c r="D54"/>
  <c r="G56"/>
  <c r="F32" i="6"/>
  <c r="G103"/>
  <c r="D32" i="3"/>
  <c r="D49" i="5"/>
  <c r="E94"/>
  <c r="D111"/>
  <c r="G24" i="6"/>
  <c r="G24" i="2"/>
  <c r="E102"/>
  <c r="G63" i="3"/>
  <c r="G71"/>
  <c r="G89"/>
  <c r="G106"/>
  <c r="D63" i="5"/>
  <c r="F71"/>
  <c r="G98"/>
  <c r="F24"/>
  <c r="E103"/>
  <c r="G54" i="6"/>
  <c r="G111"/>
  <c r="E83" i="5"/>
  <c r="G106" i="1"/>
  <c r="D32" i="6"/>
  <c r="G68"/>
  <c r="F91"/>
  <c r="F14" s="1"/>
  <c r="F116" s="1"/>
  <c r="G97"/>
  <c r="F101"/>
  <c r="F15" i="3"/>
  <c r="G15" s="1"/>
  <c r="G22"/>
  <c r="G94"/>
  <c r="D91"/>
  <c r="G99"/>
  <c r="D33" i="5"/>
  <c r="G53"/>
  <c r="G51"/>
  <c r="G55"/>
  <c r="E68"/>
  <c r="D83"/>
  <c r="G96"/>
  <c r="G100"/>
  <c r="F103"/>
  <c r="G115"/>
  <c r="D15" i="3"/>
  <c r="G29" i="5"/>
  <c r="G114"/>
  <c r="G111"/>
  <c r="F102"/>
  <c r="F101" s="1"/>
  <c r="D106"/>
  <c r="G106" s="1"/>
  <c r="G105"/>
  <c r="G104"/>
  <c r="G103"/>
  <c r="G97"/>
  <c r="F91"/>
  <c r="D94"/>
  <c r="D91" s="1"/>
  <c r="G92"/>
  <c r="G90"/>
  <c r="G82"/>
  <c r="D80"/>
  <c r="D79" s="1"/>
  <c r="G79" s="1"/>
  <c r="E54"/>
  <c r="G34"/>
  <c r="F32" i="2"/>
  <c r="F14" s="1"/>
  <c r="G94"/>
  <c r="D91"/>
  <c r="G99"/>
  <c r="F101" i="3"/>
  <c r="E15"/>
  <c r="G24"/>
  <c r="G30"/>
  <c r="G33"/>
  <c r="F32"/>
  <c r="G54"/>
  <c r="G68"/>
  <c r="D79"/>
  <c r="G79" s="1"/>
  <c r="G83"/>
  <c r="G92"/>
  <c r="G97"/>
  <c r="G103"/>
  <c r="G111"/>
  <c r="G114"/>
  <c r="G102"/>
  <c r="G113"/>
  <c r="G16" i="6"/>
  <c r="G22"/>
  <c r="G28"/>
  <c r="G49"/>
  <c r="G63"/>
  <c r="G71"/>
  <c r="G80"/>
  <c r="G89"/>
  <c r="G94"/>
  <c r="G99"/>
  <c r="E102"/>
  <c r="G106"/>
  <c r="D113"/>
  <c r="G113" s="1"/>
  <c r="G79"/>
  <c r="G83" i="5"/>
  <c r="G21"/>
  <c r="F18"/>
  <c r="F15" s="1"/>
  <c r="G25"/>
  <c r="G17"/>
  <c r="D28"/>
  <c r="G28" s="1"/>
  <c r="D18"/>
  <c r="G20"/>
  <c r="G19"/>
  <c r="D24"/>
  <c r="G26"/>
  <c r="E24"/>
  <c r="G23"/>
  <c r="E22"/>
  <c r="G22" s="1"/>
  <c r="G16"/>
  <c r="E18"/>
  <c r="G30"/>
  <c r="G71"/>
  <c r="G89"/>
  <c r="G99"/>
  <c r="E102"/>
  <c r="D113"/>
  <c r="G113" s="1"/>
  <c r="E91"/>
  <c r="G18" i="3"/>
  <c r="E32"/>
  <c r="E91"/>
  <c r="D101"/>
  <c r="G101" s="1"/>
  <c r="G49" i="2"/>
  <c r="D32"/>
  <c r="G63"/>
  <c r="G71"/>
  <c r="G80"/>
  <c r="G89"/>
  <c r="D102"/>
  <c r="F102"/>
  <c r="F101" s="1"/>
  <c r="G106"/>
  <c r="E101"/>
  <c r="G16"/>
  <c r="G22"/>
  <c r="G28"/>
  <c r="G33"/>
  <c r="G54"/>
  <c r="G68"/>
  <c r="D79"/>
  <c r="G79" s="1"/>
  <c r="G83"/>
  <c r="G92"/>
  <c r="G97"/>
  <c r="G103"/>
  <c r="G111"/>
  <c r="G114"/>
  <c r="G113"/>
  <c r="E15"/>
  <c r="E32"/>
  <c r="E91"/>
  <c r="E91" i="1"/>
  <c r="G71"/>
  <c r="F15"/>
  <c r="E15"/>
  <c r="G83"/>
  <c r="F91"/>
  <c r="D14" i="6"/>
  <c r="E15"/>
  <c r="G15" s="1"/>
  <c r="E32"/>
  <c r="G33"/>
  <c r="E91"/>
  <c r="G91" s="1"/>
  <c r="E111" i="1"/>
  <c r="E102" s="1"/>
  <c r="F111"/>
  <c r="F102" s="1"/>
  <c r="E114"/>
  <c r="E113" s="1"/>
  <c r="F114"/>
  <c r="F113" s="1"/>
  <c r="D114"/>
  <c r="G49" i="5" l="1"/>
  <c r="G68"/>
  <c r="D102"/>
  <c r="G102" s="1"/>
  <c r="G91" i="2"/>
  <c r="F32" i="5"/>
  <c r="F14" s="1"/>
  <c r="F116" s="1"/>
  <c r="G33"/>
  <c r="G54"/>
  <c r="G102" i="2"/>
  <c r="D14" i="3"/>
  <c r="G32" i="6"/>
  <c r="G32" i="3"/>
  <c r="G94" i="5"/>
  <c r="D101" i="6"/>
  <c r="F14" i="3"/>
  <c r="F116" s="1"/>
  <c r="D32" i="5"/>
  <c r="G80"/>
  <c r="E32"/>
  <c r="G32" i="2"/>
  <c r="F116"/>
  <c r="E14" i="3"/>
  <c r="E116" s="1"/>
  <c r="G102" i="6"/>
  <c r="E101"/>
  <c r="G101" s="1"/>
  <c r="D101" i="5"/>
  <c r="G24"/>
  <c r="G18"/>
  <c r="D15"/>
  <c r="E15"/>
  <c r="E101"/>
  <c r="G91"/>
  <c r="G91" i="3"/>
  <c r="D116"/>
  <c r="D101" i="2"/>
  <c r="G101" s="1"/>
  <c r="D14"/>
  <c r="E14"/>
  <c r="G15"/>
  <c r="F101" i="1"/>
  <c r="G114"/>
  <c r="E101"/>
  <c r="D116" i="6"/>
  <c r="E14"/>
  <c r="D113" i="1"/>
  <c r="G113" s="1"/>
  <c r="D33"/>
  <c r="G33" s="1"/>
  <c r="E14" i="5" l="1"/>
  <c r="E116" s="1"/>
  <c r="G101"/>
  <c r="D14"/>
  <c r="G14" i="3"/>
  <c r="G32" i="5"/>
  <c r="E116" i="6"/>
  <c r="G116" s="1"/>
  <c r="G15" i="5"/>
  <c r="G116" i="3"/>
  <c r="G8" i="5" s="1"/>
  <c r="D116" i="2"/>
  <c r="E116"/>
  <c r="G14"/>
  <c r="G14" i="6"/>
  <c r="D28" i="1"/>
  <c r="G28" s="1"/>
  <c r="G14" i="5" l="1"/>
  <c r="G116" i="2"/>
  <c r="G7" i="5" s="1"/>
  <c r="D116"/>
  <c r="G116" s="1"/>
  <c r="F63" i="1"/>
  <c r="F32" s="1"/>
  <c r="E63"/>
  <c r="E32" s="1"/>
  <c r="D68"/>
  <c r="G68" s="1"/>
  <c r="D89"/>
  <c r="G89" s="1"/>
  <c r="D111"/>
  <c r="G111" s="1"/>
  <c r="D103"/>
  <c r="G103" s="1"/>
  <c r="D99"/>
  <c r="G99" s="1"/>
  <c r="D97"/>
  <c r="G97" s="1"/>
  <c r="D94"/>
  <c r="G94" s="1"/>
  <c r="D92"/>
  <c r="G92" s="1"/>
  <c r="D80"/>
  <c r="G80" s="1"/>
  <c r="D63"/>
  <c r="D54"/>
  <c r="G54" s="1"/>
  <c r="D49"/>
  <c r="G49" s="1"/>
  <c r="D30"/>
  <c r="G30" s="1"/>
  <c r="D24"/>
  <c r="G24" s="1"/>
  <c r="D22"/>
  <c r="G22" s="1"/>
  <c r="D18"/>
  <c r="G18" s="1"/>
  <c r="D16"/>
  <c r="G63" l="1"/>
  <c r="G16"/>
  <c r="D15"/>
  <c r="D32"/>
  <c r="G32" s="1"/>
  <c r="D91"/>
  <c r="G91" s="1"/>
  <c r="D102"/>
  <c r="D79"/>
  <c r="G79" s="1"/>
  <c r="G15" l="1"/>
  <c r="D14"/>
  <c r="D101"/>
  <c r="G101" s="1"/>
  <c r="G102"/>
  <c r="E14"/>
  <c r="F14"/>
  <c r="F116" s="1"/>
  <c r="G14" l="1"/>
  <c r="E116"/>
  <c r="D116"/>
  <c r="G116" l="1"/>
  <c r="G6" i="5" l="1"/>
  <c r="G9" s="1"/>
</calcChain>
</file>

<file path=xl/sharedStrings.xml><?xml version="1.0" encoding="utf-8"?>
<sst xmlns="http://schemas.openxmlformats.org/spreadsheetml/2006/main" count="569" uniqueCount="137">
  <si>
    <t xml:space="preserve">ФИНАНСИЈСКИ ПЛАН ПРИХОДА И РАСХОДА ЗА 2018. ГОДИНУ </t>
  </si>
  <si>
    <t xml:space="preserve">НАЗИВ УСТАНОВЕ: </t>
  </si>
  <si>
    <t>04 - Сопствени приход</t>
  </si>
  <si>
    <t>ПЛАНИРАНИ РАСХОДИ И ИЗДАЦИ</t>
  </si>
  <si>
    <t>Извор 01 - Редовни</t>
  </si>
  <si>
    <t>Извор 01 - Програми</t>
  </si>
  <si>
    <t>Манифестације</t>
  </si>
  <si>
    <t>Извор 01 - укупно</t>
  </si>
  <si>
    <t>Извор 04 - Редовни</t>
  </si>
  <si>
    <t>Извор 04 - Програми</t>
  </si>
  <si>
    <t>Извор 04 - укупно</t>
  </si>
  <si>
    <t>Редовни програм</t>
  </si>
  <si>
    <t>ТЕКУЋИ РАСХОДИ</t>
  </si>
  <si>
    <t>РАСХОДИ ЗА ЗАПОСЛЕНЕ</t>
  </si>
  <si>
    <t>ПЛАТЕ И ДОДАЦИ ЗАПОСЛЕНИХ</t>
  </si>
  <si>
    <t>Плате и додаци запослених</t>
  </si>
  <si>
    <t>СОЦИЈАЛНИ ДОПРИНОСИ НА ТЕРЕТ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</si>
  <si>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</si>
  <si>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</si>
  <si>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</si>
  <si>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</si>
  <si>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Накнаде у натури</t>
  </si>
  <si>
    <t>СОЦИЈАЛНА ДАВАЊА ЗАПОСЛЕНИМА</t>
  </si>
  <si>
    <t>Исплата накнада за време одсуства</t>
  </si>
  <si>
    <t>Отпремнине и помоћи</t>
  </si>
  <si>
    <t>Помоћ у медицинском лечењу запосленог</t>
  </si>
  <si>
    <t>НАКНАДЕ ЗА ЗАПОСЛЕНЕ</t>
  </si>
  <si>
    <t>Накнаде за запослене</t>
  </si>
  <si>
    <t>НАГРАДЕ, БОНУСИ И ОСТАЛИ ПОС</t>
  </si>
  <si>
    <t>Награде, бонуси и остали посебни расходи</t>
  </si>
  <si>
    <t>КОРИШЋЕЊЕ УСЛУГА И РОБА</t>
  </si>
  <si>
    <t>СТАЛНИ ТРОШКОВИ</t>
  </si>
  <si>
    <t>Трошкови платног промета и банкарских услуга</t>
  </si>
  <si>
    <t>Електрична енергија</t>
  </si>
  <si>
    <t>Природни гас</t>
  </si>
  <si>
    <t>Угаљ</t>
  </si>
  <si>
    <t>Централно грејање</t>
  </si>
  <si>
    <t>Водовод и канализација</t>
  </si>
  <si>
    <t>Услуге дератизације</t>
  </si>
  <si>
    <t>Заштита имовине</t>
  </si>
  <si>
    <t>Услуге чишћења (ЈКПГрадска чистоћа)</t>
  </si>
  <si>
    <t>Услуге чишћења</t>
  </si>
  <si>
    <t>Допринос за коришћење грађ. земљишта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</si>
  <si>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</si>
  <si>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</si>
  <si>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</si>
  <si>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</si>
  <si>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</t>
  </si>
  <si>
    <t>Трошкови сл. пут. у земљи</t>
  </si>
  <si>
    <t>Трошкови сл. пут. у иностр.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</si>
  <si>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</si>
  <si>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</si>
  <si>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</si>
  <si>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</si>
  <si>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</si>
  <si>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</si>
  <si>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</si>
  <si>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</si>
  <si>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</si>
  <si>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</si>
  <si>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</si>
  <si>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</si>
  <si>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</si>
  <si>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>Медицинске услуге</t>
  </si>
  <si>
    <t>Услуге очувања животне средине</t>
  </si>
  <si>
    <t>Устале специјализоване услуге</t>
  </si>
  <si>
    <t>ТЕКУЋЕ ПОПРАВКЕ И ОДРЖАВАЊЕ</t>
  </si>
  <si>
    <t>Текуће поп. и одрж. зграда и</t>
  </si>
  <si>
    <t>Текуће поп. и одрж. опреме</t>
  </si>
  <si>
    <t>МАТЕРИЈАЛ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</si>
  <si>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</si>
  <si>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</si>
  <si>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</si>
  <si>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науке</t>
  </si>
  <si>
    <t>Материјали за образовање, културу и спорт</t>
  </si>
  <si>
    <t>Материјали за одржавање хигијене и угоститељство</t>
  </si>
  <si>
    <t>Материјали за посебне намене</t>
  </si>
  <si>
    <t>УПОТРЕБА ОСНОВНИХ СРЕДСТАВА</t>
  </si>
  <si>
    <t>Амортизација зграда и грађевинских објеката</t>
  </si>
  <si>
    <t>Амортизација опреме</t>
  </si>
  <si>
    <t>Пратећи трошкови задуживања</t>
  </si>
  <si>
    <t>Отплата камата на домаће хартије од вредности</t>
  </si>
  <si>
    <t>Отплата камата пословним банкама</t>
  </si>
  <si>
    <t>Негативне курсне разлике</t>
  </si>
  <si>
    <t>Казне за кашњење</t>
  </si>
  <si>
    <t>Пратећи трошкови задуживања (камате...)</t>
  </si>
  <si>
    <t>ДОНАЦИЈЕ, ДОТАЦИЈЕ И ТРАНСФЕРИ</t>
  </si>
  <si>
    <t>Остале текуће дотације и трансфери</t>
  </si>
  <si>
    <t>ОСТАЛИ РАСХОДИ</t>
  </si>
  <si>
    <t>ДОТАЦИЈЕ НЕВЛАДИНИМ ОРГАНИЗАЦИЈАМА</t>
  </si>
  <si>
    <t>Дотације осталим непрофитним институцијама</t>
  </si>
  <si>
    <t>ПОРЕЗИ, ОБАВЕЗНЕ ТАКСЕ И КАЗ</t>
  </si>
  <si>
    <t>Остали порези</t>
  </si>
  <si>
    <t>Обавезне таксе</t>
  </si>
  <si>
    <t>НОВЧАНЕ КАЗНЕ И ПЕНАЛИ ПО РЕ</t>
  </si>
  <si>
    <t>Новчане казне и пенали по ренали</t>
  </si>
  <si>
    <t>Остале нкнаде штете</t>
  </si>
  <si>
    <t>Накнаде штете</t>
  </si>
  <si>
    <t>ИЗДАЦИ ЗА НЕФИНАНСИЈСКУ ИМОВ</t>
  </si>
  <si>
    <t>ОСНОВНА СРЕДСТВА</t>
  </si>
  <si>
    <t>ЗГРАДЕ И ГРАЂЕВИНСКИ ОБЈЕКТИ</t>
  </si>
  <si>
    <t>Капитално одржавање зграда и објеката</t>
  </si>
  <si>
    <t>Пројектно планирање</t>
  </si>
  <si>
    <t>МАШИНЕ И ОПРЕМА</t>
  </si>
  <si>
    <t>Административна опрема</t>
  </si>
  <si>
    <t>Опрема за образовање, науку,</t>
  </si>
  <si>
    <t>Опрема за јавну безбедност</t>
  </si>
  <si>
    <t>Опрема за производњу, моторнних</t>
  </si>
  <si>
    <t>НЕМАТЕРИЈАЛНА ИМОВИНА</t>
  </si>
  <si>
    <t>Нематеријална имовине</t>
  </si>
  <si>
    <t>ЗАЛИХЕ</t>
  </si>
  <si>
    <t>ЗАЛИХЕ РОБЕ ЗА ДАЉУ ПРОДАЈУ</t>
  </si>
  <si>
    <t>Залихе робе за даљу продају</t>
  </si>
  <si>
    <t>4+5</t>
  </si>
  <si>
    <t>УКУПНИ РАСХОДИ И ИЗДАЦИ</t>
  </si>
  <si>
    <t>НАПОМЕНА:  Табеле су под формулом, молимо вас да износе уносите искључиво у бела поља и не мењате задату формулу!</t>
  </si>
  <si>
    <t>средства буџетске резерве</t>
  </si>
  <si>
    <t>Редовни</t>
  </si>
  <si>
    <t>Извор 01 - Манифестације</t>
  </si>
  <si>
    <t>Укупно</t>
  </si>
  <si>
    <t>Буџетска резерва 2018.</t>
  </si>
  <si>
    <t>ИЗВОР 04</t>
  </si>
  <si>
    <t>ИЗВОР 01</t>
  </si>
  <si>
    <t>УКУПНО</t>
  </si>
  <si>
    <t>Извор 04 - Манифестације</t>
  </si>
  <si>
    <t>ИЗВОР 07 - република</t>
  </si>
  <si>
    <t>Извор 07 - Редовни</t>
  </si>
  <si>
    <t>Извор 07 - Програми</t>
  </si>
  <si>
    <t>Извор 07 - Манифестације</t>
  </si>
  <si>
    <t>Извор 07 - укупно</t>
  </si>
  <si>
    <t>УКУПНО - Редовни</t>
  </si>
  <si>
    <t>УКУПНО - Програми</t>
  </si>
  <si>
    <t>УКУПНО - Манифестације</t>
  </si>
  <si>
    <t>УКУПНО сви извори</t>
  </si>
  <si>
    <t>07 - Република</t>
  </si>
  <si>
    <t>Plan 2018</t>
  </si>
  <si>
    <t xml:space="preserve">01 - Град Београд 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</si>
</sst>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2">
    <font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  <charset val="1"/>
    </font>
    <font>
      <b/>
      <sz val="11"/>
      <color indexed="8"/>
      <name val="Calibri"/>
      <family val="2"/>
      <charset val="1"/>
    </font>
    <font>
      <sz val="9"/>
      <color indexed="8"/>
      <name val="Arial Narrow"/>
      <family val="2"/>
      <charset val="1"/>
    </font>
    <font>
      <sz val="9"/>
      <color indexed="8"/>
      <name val="Arial Narrow"/>
      <family val="2"/>
    </font>
    <font>
      <b/>
      <sz val="8"/>
      <color indexed="8"/>
      <name val="Arial Narrow"/>
      <family val="2"/>
      <charset val="1"/>
    </font>
    <font>
      <sz val="8"/>
      <color indexed="8"/>
      <name val="Arial Narrow"/>
      <family val="2"/>
      <charset val="1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9" tint="0.59999389629810485"/>
        <bgColor indexed="47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9" tint="0.59999389629810485"/>
        <bgColor indexed="4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5" tint="0.59999389629810485"/>
        <bgColor indexed="46"/>
      </patternFill>
    </fill>
    <fill>
      <patternFill patternType="solid">
        <fgColor theme="5" tint="0.59999389629810485"/>
        <bgColor indexed="4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9" tint="0.59999389629810485"/>
        <bgColor indexed="45"/>
      </patternFill>
    </fill>
  </fills>
  <borders count="54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4" fontId="3" fillId="0" borderId="0" xfId="0" applyNumberFormat="1" applyFont="1"/>
    <xf numFmtId="0" fontId="0" fillId="0" borderId="0" xfId="0" applyFill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64" fontId="3" fillId="0" borderId="0" xfId="0" applyNumberFormat="1" applyFont="1" applyBorder="1"/>
    <xf numFmtId="164" fontId="3" fillId="2" borderId="0" xfId="0" applyNumberFormat="1" applyFont="1" applyFill="1" applyBorder="1"/>
    <xf numFmtId="4" fontId="5" fillId="2" borderId="7" xfId="0" applyNumberFormat="1" applyFont="1" applyFill="1" applyBorder="1"/>
    <xf numFmtId="4" fontId="5" fillId="2" borderId="6" xfId="0" applyNumberFormat="1" applyFont="1" applyFill="1" applyBorder="1"/>
    <xf numFmtId="4" fontId="5" fillId="0" borderId="6" xfId="0" applyNumberFormat="1" applyFont="1" applyFill="1" applyBorder="1"/>
    <xf numFmtId="4" fontId="5" fillId="0" borderId="6" xfId="0" applyNumberFormat="1" applyFont="1" applyBorder="1"/>
    <xf numFmtId="0" fontId="0" fillId="0" borderId="0" xfId="0" applyFont="1" applyFill="1"/>
    <xf numFmtId="4" fontId="5" fillId="2" borderId="9" xfId="0" applyNumberFormat="1" applyFont="1" applyFill="1" applyBorder="1"/>
    <xf numFmtId="4" fontId="5" fillId="4" borderId="7" xfId="0" applyNumberFormat="1" applyFont="1" applyFill="1" applyBorder="1"/>
    <xf numFmtId="4" fontId="5" fillId="4" borderId="6" xfId="0" applyNumberFormat="1" applyFont="1" applyFill="1" applyBorder="1"/>
    <xf numFmtId="4" fontId="5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" fontId="5" fillId="4" borderId="13" xfId="0" applyNumberFormat="1" applyFont="1" applyFill="1" applyBorder="1"/>
    <xf numFmtId="4" fontId="5" fillId="0" borderId="13" xfId="0" applyNumberFormat="1" applyFont="1" applyBorder="1"/>
    <xf numFmtId="4" fontId="5" fillId="2" borderId="13" xfId="0" applyNumberFormat="1" applyFont="1" applyFill="1" applyBorder="1"/>
    <xf numFmtId="4" fontId="5" fillId="0" borderId="13" xfId="0" applyNumberFormat="1" applyFont="1" applyFill="1" applyBorder="1"/>
    <xf numFmtId="4" fontId="5" fillId="4" borderId="11" xfId="0" applyNumberFormat="1" applyFont="1" applyFill="1" applyBorder="1"/>
    <xf numFmtId="4" fontId="5" fillId="2" borderId="11" xfId="0" applyNumberFormat="1" applyFont="1" applyFill="1" applyBorder="1"/>
    <xf numFmtId="4" fontId="5" fillId="0" borderId="11" xfId="0" applyNumberFormat="1" applyFont="1" applyFill="1" applyBorder="1"/>
    <xf numFmtId="4" fontId="5" fillId="0" borderId="11" xfId="0" applyNumberFormat="1" applyFont="1" applyBorder="1"/>
    <xf numFmtId="4" fontId="5" fillId="3" borderId="13" xfId="0" applyNumberFormat="1" applyFont="1" applyFill="1" applyBorder="1"/>
    <xf numFmtId="4" fontId="5" fillId="2" borderId="16" xfId="0" applyNumberFormat="1" applyFont="1" applyFill="1" applyBorder="1"/>
    <xf numFmtId="4" fontId="5" fillId="5" borderId="18" xfId="0" applyNumberFormat="1" applyFont="1" applyFill="1" applyBorder="1"/>
    <xf numFmtId="4" fontId="5" fillId="5" borderId="19" xfId="0" applyNumberFormat="1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4" borderId="2" xfId="0" applyFont="1" applyFill="1" applyBorder="1"/>
    <xf numFmtId="0" fontId="6" fillId="4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5" xfId="0" applyFont="1" applyFill="1" applyBorder="1" applyAlignment="1">
      <alignment horizontal="right" vertical="center"/>
    </xf>
    <xf numFmtId="0" fontId="6" fillId="0" borderId="17" xfId="0" applyFont="1" applyFill="1" applyBorder="1"/>
    <xf numFmtId="0" fontId="7" fillId="0" borderId="26" xfId="0" applyFont="1" applyFill="1" applyBorder="1" applyAlignment="1">
      <alignment horizontal="right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26" xfId="0" applyFont="1" applyFill="1" applyBorder="1" applyAlignment="1" applyProtection="1">
      <alignment horizontal="right" vertical="center"/>
      <protection locked="0"/>
    </xf>
    <xf numFmtId="0" fontId="7" fillId="0" borderId="26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wrapText="1"/>
    </xf>
    <xf numFmtId="0" fontId="6" fillId="3" borderId="2" xfId="0" applyFont="1" applyFill="1" applyBorder="1"/>
    <xf numFmtId="0" fontId="6" fillId="3" borderId="3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2" borderId="25" xfId="0" applyFont="1" applyFill="1" applyBorder="1"/>
    <xf numFmtId="0" fontId="6" fillId="2" borderId="17" xfId="0" applyFont="1" applyFill="1" applyBorder="1"/>
    <xf numFmtId="4" fontId="5" fillId="5" borderId="36" xfId="0" applyNumberFormat="1" applyFont="1" applyFill="1" applyBorder="1"/>
    <xf numFmtId="4" fontId="5" fillId="2" borderId="13" xfId="0" applyNumberFormat="1" applyFont="1" applyFill="1" applyBorder="1" applyAlignment="1">
      <alignment horizontal="center"/>
    </xf>
    <xf numFmtId="4" fontId="5" fillId="4" borderId="38" xfId="0" applyNumberFormat="1" applyFont="1" applyFill="1" applyBorder="1"/>
    <xf numFmtId="4" fontId="5" fillId="0" borderId="38" xfId="0" applyNumberFormat="1" applyFont="1" applyBorder="1"/>
    <xf numFmtId="4" fontId="5" fillId="2" borderId="38" xfId="0" applyNumberFormat="1" applyFont="1" applyFill="1" applyBorder="1"/>
    <xf numFmtId="4" fontId="5" fillId="0" borderId="38" xfId="0" applyNumberFormat="1" applyFont="1" applyFill="1" applyBorder="1"/>
    <xf numFmtId="4" fontId="5" fillId="4" borderId="37" xfId="0" applyNumberFormat="1" applyFont="1" applyFill="1" applyBorder="1"/>
    <xf numFmtId="4" fontId="5" fillId="2" borderId="37" xfId="0" applyNumberFormat="1" applyFont="1" applyFill="1" applyBorder="1"/>
    <xf numFmtId="4" fontId="5" fillId="0" borderId="37" xfId="0" applyNumberFormat="1" applyFont="1" applyFill="1" applyBorder="1"/>
    <xf numFmtId="4" fontId="5" fillId="0" borderId="37" xfId="0" applyNumberFormat="1" applyFont="1" applyBorder="1"/>
    <xf numFmtId="4" fontId="5" fillId="2" borderId="37" xfId="0" applyNumberFormat="1" applyFont="1" applyFill="1" applyBorder="1" applyAlignment="1">
      <alignment horizontal="center"/>
    </xf>
    <xf numFmtId="4" fontId="5" fillId="2" borderId="39" xfId="0" applyNumberFormat="1" applyFont="1" applyFill="1" applyBorder="1"/>
    <xf numFmtId="4" fontId="5" fillId="4" borderId="8" xfId="0" applyNumberFormat="1" applyFont="1" applyFill="1" applyBorder="1"/>
    <xf numFmtId="4" fontId="5" fillId="0" borderId="8" xfId="0" applyNumberFormat="1" applyFont="1" applyBorder="1"/>
    <xf numFmtId="4" fontId="5" fillId="2" borderId="8" xfId="0" applyNumberFormat="1" applyFont="1" applyFill="1" applyBorder="1"/>
    <xf numFmtId="4" fontId="5" fillId="0" borderId="8" xfId="0" applyNumberFormat="1" applyFont="1" applyFill="1" applyBorder="1"/>
    <xf numFmtId="4" fontId="5" fillId="2" borderId="8" xfId="0" applyNumberFormat="1" applyFont="1" applyFill="1" applyBorder="1" applyAlignment="1">
      <alignment horizontal="center"/>
    </xf>
    <xf numFmtId="4" fontId="5" fillId="3" borderId="8" xfId="0" applyNumberFormat="1" applyFont="1" applyFill="1" applyBorder="1"/>
    <xf numFmtId="0" fontId="6" fillId="6" borderId="3" xfId="0" applyFont="1" applyFill="1" applyBorder="1"/>
    <xf numFmtId="4" fontId="5" fillId="6" borderId="6" xfId="0" applyNumberFormat="1" applyFont="1" applyFill="1" applyBorder="1"/>
    <xf numFmtId="4" fontId="5" fillId="6" borderId="11" xfId="0" applyNumberFormat="1" applyFont="1" applyFill="1" applyBorder="1"/>
    <xf numFmtId="4" fontId="5" fillId="7" borderId="6" xfId="0" applyNumberFormat="1" applyFont="1" applyFill="1" applyBorder="1"/>
    <xf numFmtId="4" fontId="5" fillId="7" borderId="11" xfId="0" applyNumberFormat="1" applyFont="1" applyFill="1" applyBorder="1"/>
    <xf numFmtId="4" fontId="5" fillId="7" borderId="3" xfId="0" applyNumberFormat="1" applyFont="1" applyFill="1" applyBorder="1" applyAlignment="1">
      <alignment horizontal="center" vertical="center"/>
    </xf>
    <xf numFmtId="4" fontId="5" fillId="10" borderId="3" xfId="0" applyNumberFormat="1" applyFont="1" applyFill="1" applyBorder="1" applyAlignment="1">
      <alignment horizontal="center" vertical="center"/>
    </xf>
    <xf numFmtId="0" fontId="6" fillId="11" borderId="2" xfId="0" applyFont="1" applyFill="1" applyBorder="1"/>
    <xf numFmtId="0" fontId="6" fillId="11" borderId="3" xfId="0" applyFont="1" applyFill="1" applyBorder="1"/>
    <xf numFmtId="4" fontId="5" fillId="11" borderId="6" xfId="0" applyNumberFormat="1" applyFont="1" applyFill="1" applyBorder="1"/>
    <xf numFmtId="4" fontId="5" fillId="11" borderId="11" xfId="0" applyNumberFormat="1" applyFont="1" applyFill="1" applyBorder="1"/>
    <xf numFmtId="4" fontId="5" fillId="12" borderId="3" xfId="0" applyNumberFormat="1" applyFont="1" applyFill="1" applyBorder="1" applyAlignment="1">
      <alignment horizontal="center" vertical="center"/>
    </xf>
    <xf numFmtId="0" fontId="6" fillId="13" borderId="2" xfId="0" applyFont="1" applyFill="1" applyBorder="1"/>
    <xf numFmtId="0" fontId="6" fillId="13" borderId="3" xfId="0" applyFont="1" applyFill="1" applyBorder="1"/>
    <xf numFmtId="4" fontId="5" fillId="14" borderId="7" xfId="0" applyNumberFormat="1" applyFont="1" applyFill="1" applyBorder="1"/>
    <xf numFmtId="4" fontId="5" fillId="14" borderId="13" xfId="0" applyNumberFormat="1" applyFont="1" applyFill="1" applyBorder="1"/>
    <xf numFmtId="4" fontId="5" fillId="9" borderId="7" xfId="0" applyNumberFormat="1" applyFont="1" applyFill="1" applyBorder="1"/>
    <xf numFmtId="4" fontId="5" fillId="9" borderId="13" xfId="0" applyNumberFormat="1" applyFont="1" applyFill="1" applyBorder="1"/>
    <xf numFmtId="4" fontId="5" fillId="13" borderId="7" xfId="0" applyNumberFormat="1" applyFont="1" applyFill="1" applyBorder="1"/>
    <xf numFmtId="4" fontId="5" fillId="13" borderId="13" xfId="0" applyNumberFormat="1" applyFont="1" applyFill="1" applyBorder="1"/>
    <xf numFmtId="4" fontId="5" fillId="13" borderId="6" xfId="0" applyNumberFormat="1" applyFont="1" applyFill="1" applyBorder="1"/>
    <xf numFmtId="4" fontId="5" fillId="13" borderId="11" xfId="0" applyNumberFormat="1" applyFont="1" applyFill="1" applyBorder="1"/>
    <xf numFmtId="4" fontId="5" fillId="14" borderId="6" xfId="0" applyNumberFormat="1" applyFont="1" applyFill="1" applyBorder="1"/>
    <xf numFmtId="4" fontId="5" fillId="13" borderId="6" xfId="0" applyNumberFormat="1" applyFont="1" applyFill="1" applyBorder="1" applyAlignment="1">
      <alignment horizontal="center"/>
    </xf>
    <xf numFmtId="4" fontId="5" fillId="13" borderId="9" xfId="0" applyNumberFormat="1" applyFont="1" applyFill="1" applyBorder="1"/>
    <xf numFmtId="0" fontId="5" fillId="16" borderId="18" xfId="0" applyFont="1" applyFill="1" applyBorder="1" applyAlignment="1">
      <alignment horizontal="center" vertical="center"/>
    </xf>
    <xf numFmtId="0" fontId="5" fillId="16" borderId="20" xfId="0" applyFont="1" applyFill="1" applyBorder="1"/>
    <xf numFmtId="4" fontId="5" fillId="11" borderId="7" xfId="0" applyNumberFormat="1" applyFont="1" applyFill="1" applyBorder="1"/>
    <xf numFmtId="0" fontId="6" fillId="11" borderId="27" xfId="0" applyFont="1" applyFill="1" applyBorder="1"/>
    <xf numFmtId="0" fontId="6" fillId="11" borderId="12" xfId="0" applyFont="1" applyFill="1" applyBorder="1"/>
    <xf numFmtId="0" fontId="6" fillId="6" borderId="2" xfId="0" applyFont="1" applyFill="1" applyBorder="1"/>
    <xf numFmtId="4" fontId="5" fillId="6" borderId="13" xfId="0" applyNumberFormat="1" applyFont="1" applyFill="1" applyBorder="1"/>
    <xf numFmtId="4" fontId="5" fillId="6" borderId="8" xfId="0" applyNumberFormat="1" applyFont="1" applyFill="1" applyBorder="1"/>
    <xf numFmtId="4" fontId="5" fillId="6" borderId="37" xfId="0" applyNumberFormat="1" applyFont="1" applyFill="1" applyBorder="1"/>
    <xf numFmtId="4" fontId="5" fillId="6" borderId="3" xfId="0" applyNumberFormat="1" applyFont="1" applyFill="1" applyBorder="1"/>
    <xf numFmtId="4" fontId="5" fillId="10" borderId="3" xfId="0" applyNumberFormat="1" applyFont="1" applyFill="1" applyBorder="1"/>
    <xf numFmtId="4" fontId="5" fillId="9" borderId="38" xfId="0" applyNumberFormat="1" applyFont="1" applyFill="1" applyBorder="1"/>
    <xf numFmtId="4" fontId="5" fillId="15" borderId="3" xfId="0" applyNumberFormat="1" applyFont="1" applyFill="1" applyBorder="1"/>
    <xf numFmtId="4" fontId="5" fillId="11" borderId="13" xfId="0" applyNumberFormat="1" applyFont="1" applyFill="1" applyBorder="1"/>
    <xf numFmtId="4" fontId="5" fillId="11" borderId="8" xfId="0" applyNumberFormat="1" applyFont="1" applyFill="1" applyBorder="1"/>
    <xf numFmtId="4" fontId="5" fillId="11" borderId="37" xfId="0" applyNumberFormat="1" applyFont="1" applyFill="1" applyBorder="1"/>
    <xf numFmtId="4" fontId="5" fillId="12" borderId="3" xfId="0" applyNumberFormat="1" applyFont="1" applyFill="1" applyBorder="1"/>
    <xf numFmtId="4" fontId="5" fillId="11" borderId="38" xfId="0" applyNumberFormat="1" applyFont="1" applyFill="1" applyBorder="1"/>
    <xf numFmtId="0" fontId="9" fillId="0" borderId="0" xfId="0" applyFont="1"/>
    <xf numFmtId="0" fontId="3" fillId="11" borderId="2" xfId="0" applyFont="1" applyFill="1" applyBorder="1"/>
    <xf numFmtId="0" fontId="3" fillId="11" borderId="27" xfId="0" applyFont="1" applyFill="1" applyBorder="1"/>
    <xf numFmtId="0" fontId="6" fillId="9" borderId="2" xfId="0" applyFont="1" applyFill="1" applyBorder="1"/>
    <xf numFmtId="0" fontId="6" fillId="9" borderId="3" xfId="0" applyFont="1" applyFill="1" applyBorder="1"/>
    <xf numFmtId="4" fontId="5" fillId="5" borderId="41" xfId="0" applyNumberFormat="1" applyFont="1" applyFill="1" applyBorder="1"/>
    <xf numFmtId="4" fontId="5" fillId="5" borderId="42" xfId="0" applyNumberFormat="1" applyFont="1" applyFill="1" applyBorder="1"/>
    <xf numFmtId="4" fontId="5" fillId="5" borderId="43" xfId="0" applyNumberFormat="1" applyFont="1" applyFill="1" applyBorder="1"/>
    <xf numFmtId="4" fontId="5" fillId="8" borderId="44" xfId="0" applyNumberFormat="1" applyFont="1" applyFill="1" applyBorder="1" applyAlignment="1">
      <alignment horizontal="center" vertical="center"/>
    </xf>
    <xf numFmtId="0" fontId="10" fillId="7" borderId="2" xfId="0" applyFont="1" applyFill="1" applyBorder="1"/>
    <xf numFmtId="0" fontId="10" fillId="6" borderId="2" xfId="0" applyFont="1" applyFill="1" applyBorder="1"/>
    <xf numFmtId="0" fontId="11" fillId="6" borderId="3" xfId="0" applyFont="1" applyFill="1" applyBorder="1"/>
    <xf numFmtId="0" fontId="11" fillId="7" borderId="3" xfId="0" applyFont="1" applyFill="1" applyBorder="1"/>
    <xf numFmtId="0" fontId="0" fillId="14" borderId="0" xfId="0" applyFill="1"/>
    <xf numFmtId="4" fontId="5" fillId="15" borderId="3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/>
    </xf>
    <xf numFmtId="4" fontId="5" fillId="15" borderId="17" xfId="0" applyNumberFormat="1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4" fontId="5" fillId="8" borderId="4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4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118"/>
  <sheetViews>
    <sheetView topLeftCell="A82" workbookViewId="0">
      <selection activeCell="D90" sqref="D90"/>
    </sheetView>
  </sheetViews>
  <sheetFormatPr defaultRowHeight="15"/>
  <cols>
    <col min="1" max="1" width="6.140625" customWidth="1"/>
    <col min="2" max="2" width="35.42578125" customWidth="1"/>
    <col min="3" max="3" width="0.85546875" customWidth="1"/>
    <col min="4" max="4" width="10.7109375" customWidth="1"/>
    <col min="5" max="5" width="11.28515625" customWidth="1"/>
    <col min="6" max="6" width="11.5703125" customWidth="1"/>
    <col min="7" max="7" width="11.7109375" style="41" customWidth="1"/>
    <col min="8" max="8" width="1.28515625" customWidth="1"/>
  </cols>
  <sheetData>
    <row r="2" spans="1:62">
      <c r="A2" s="2"/>
      <c r="B2" s="2" t="s">
        <v>0</v>
      </c>
      <c r="D2" s="2"/>
      <c r="E2" s="2" t="s">
        <v>122</v>
      </c>
      <c r="F2" s="2"/>
      <c r="G2" s="3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>
      <c r="A3" s="6"/>
      <c r="B3" s="6"/>
      <c r="D3" s="6"/>
      <c r="E3" s="6"/>
      <c r="F3" s="6"/>
      <c r="G3" s="4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>
      <c r="A4" s="6"/>
      <c r="B4" s="10" t="s">
        <v>1</v>
      </c>
      <c r="D4" s="2"/>
      <c r="E4" s="6"/>
      <c r="F4" s="6"/>
      <c r="G4" s="4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s="1" customFormat="1">
      <c r="A5" s="6"/>
      <c r="B5" s="10"/>
      <c r="D5" s="2"/>
      <c r="E5" s="6"/>
      <c r="F5" s="6"/>
      <c r="G5" s="40"/>
    </row>
    <row r="6" spans="1:62" s="1" customFormat="1">
      <c r="A6" s="6"/>
      <c r="B6" s="10"/>
      <c r="D6" s="2"/>
      <c r="E6" s="6"/>
      <c r="F6" s="6"/>
      <c r="G6" s="40"/>
    </row>
    <row r="7" spans="1:62" s="1" customFormat="1">
      <c r="A7" s="6"/>
      <c r="B7" s="10"/>
      <c r="D7" s="2"/>
      <c r="E7" s="6"/>
      <c r="F7" s="6"/>
      <c r="G7" s="40"/>
    </row>
    <row r="8" spans="1:62" s="1" customFormat="1">
      <c r="A8" s="6"/>
      <c r="B8" s="10"/>
      <c r="D8" s="2"/>
      <c r="E8" s="6"/>
      <c r="F8" s="6"/>
      <c r="G8" s="40"/>
    </row>
    <row r="9" spans="1:62" s="1" customFormat="1">
      <c r="A9" s="6"/>
      <c r="B9" s="10"/>
      <c r="D9" s="2"/>
      <c r="E9" s="6"/>
      <c r="F9" s="6"/>
      <c r="G9" s="40"/>
    </row>
    <row r="10" spans="1:62" s="1" customFormat="1">
      <c r="A10" s="6"/>
      <c r="B10" s="10"/>
      <c r="D10" s="2"/>
      <c r="E10" s="6"/>
      <c r="F10" s="6"/>
      <c r="G10" s="40"/>
    </row>
    <row r="11" spans="1:62" ht="15.75" thickBot="1">
      <c r="A11" s="6"/>
      <c r="B11" s="2"/>
      <c r="D11" s="6"/>
      <c r="E11" s="6"/>
      <c r="F11" s="13"/>
      <c r="G11" s="4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27.75" customHeight="1" thickBot="1">
      <c r="A12" s="146" t="s">
        <v>3</v>
      </c>
      <c r="B12" s="147"/>
      <c r="C12" s="134"/>
      <c r="D12" s="150" t="s">
        <v>4</v>
      </c>
      <c r="E12" s="152" t="s">
        <v>5</v>
      </c>
      <c r="F12" s="142" t="s">
        <v>118</v>
      </c>
      <c r="G12" s="144" t="s">
        <v>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>
      <c r="A13" s="148"/>
      <c r="B13" s="149"/>
      <c r="C13" s="134"/>
      <c r="D13" s="151"/>
      <c r="E13" s="153"/>
      <c r="F13" s="143"/>
      <c r="G13" s="14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>
      <c r="A14" s="130">
        <v>400000</v>
      </c>
      <c r="B14" s="133" t="s">
        <v>12</v>
      </c>
      <c r="C14" s="134"/>
      <c r="D14" s="82">
        <f>SUM(D15+D32+D79+D83+D89+D91)</f>
        <v>42450000</v>
      </c>
      <c r="E14" s="81">
        <f>E15+E32+E79+E83+E89+E91</f>
        <v>8150000</v>
      </c>
      <c r="F14" s="81">
        <f>F15+F32+F79+F83+F89+F91</f>
        <v>16800000</v>
      </c>
      <c r="G14" s="83">
        <f>SUM(D14:F14)</f>
        <v>67400000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>
      <c r="A15" s="122">
        <v>410000</v>
      </c>
      <c r="B15" s="86" t="s">
        <v>13</v>
      </c>
      <c r="C15" s="134"/>
      <c r="D15" s="88">
        <f>SUM(D16+D18+D22+D24+D28+D30)</f>
        <v>20963203</v>
      </c>
      <c r="E15" s="87">
        <f t="shared" ref="E15:F15" si="0">SUM(E16+E18+E22+E24+E28+E30)</f>
        <v>0</v>
      </c>
      <c r="F15" s="87">
        <f t="shared" si="0"/>
        <v>0</v>
      </c>
      <c r="G15" s="89">
        <f t="shared" ref="G15:G78" si="1">SUM(D15:F15)</f>
        <v>20963203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>
      <c r="A16" s="43">
        <v>411000</v>
      </c>
      <c r="B16" s="44" t="s">
        <v>14</v>
      </c>
      <c r="C16" s="134"/>
      <c r="D16" s="27">
        <f>D17</f>
        <v>16534315</v>
      </c>
      <c r="E16" s="20">
        <f t="shared" ref="E16:F16" si="2">E17</f>
        <v>0</v>
      </c>
      <c r="F16" s="20">
        <f t="shared" si="2"/>
        <v>0</v>
      </c>
      <c r="G16" s="84">
        <f t="shared" si="1"/>
        <v>16534315</v>
      </c>
    </row>
    <row r="17" spans="1:14">
      <c r="A17" s="90">
        <v>411100</v>
      </c>
      <c r="B17" s="91" t="s">
        <v>15</v>
      </c>
      <c r="C17" s="134"/>
      <c r="D17" s="93">
        <v>16534315</v>
      </c>
      <c r="E17" s="92"/>
      <c r="F17" s="92"/>
      <c r="G17" s="135">
        <f t="shared" si="1"/>
        <v>16534315</v>
      </c>
      <c r="N17" s="1"/>
    </row>
    <row r="18" spans="1:14">
      <c r="A18" s="43">
        <v>412000</v>
      </c>
      <c r="B18" s="44" t="s">
        <v>16</v>
      </c>
      <c r="C18" s="134"/>
      <c r="D18" s="27">
        <f>D19+D20+D21</f>
        <v>2959888</v>
      </c>
      <c r="E18" s="20">
        <f t="shared" ref="E18:F18" si="3">E19+E20+E21</f>
        <v>0</v>
      </c>
      <c r="F18" s="20">
        <f t="shared" si="3"/>
        <v>0</v>
      </c>
      <c r="G18" s="84">
        <f t="shared" si="1"/>
        <v>2959888</v>
      </c>
    </row>
    <row r="19" spans="1:14">
      <c r="A19" s="45">
        <v>412100</v>
      </c>
      <c r="B19" s="46" t="s">
        <v>17</v>
      </c>
      <c r="C19" s="134"/>
      <c r="D19" s="93">
        <v>1984278</v>
      </c>
      <c r="E19" s="92"/>
      <c r="F19" s="92"/>
      <c r="G19" s="135">
        <f t="shared" si="1"/>
        <v>1984278</v>
      </c>
    </row>
    <row r="20" spans="1:14">
      <c r="A20" s="45">
        <v>412200</v>
      </c>
      <c r="B20" s="46" t="s">
        <v>18</v>
      </c>
      <c r="C20" s="134"/>
      <c r="D20" s="93">
        <v>851590</v>
      </c>
      <c r="E20" s="92"/>
      <c r="F20" s="92"/>
      <c r="G20" s="135">
        <f t="shared" si="1"/>
        <v>851590</v>
      </c>
    </row>
    <row r="21" spans="1:14">
      <c r="A21" s="45">
        <v>412300</v>
      </c>
      <c r="B21" s="46" t="s">
        <v>19</v>
      </c>
      <c r="C21" s="134"/>
      <c r="D21" s="93">
        <v>124020</v>
      </c>
      <c r="E21" s="92"/>
      <c r="F21" s="92"/>
      <c r="G21" s="135">
        <f t="shared" si="1"/>
        <v>124020</v>
      </c>
    </row>
    <row r="22" spans="1:14">
      <c r="A22" s="43">
        <v>413000</v>
      </c>
      <c r="B22" s="44" t="s">
        <v>20</v>
      </c>
      <c r="C22" s="134"/>
      <c r="D22" s="27">
        <f>D23</f>
        <v>809000</v>
      </c>
      <c r="E22" s="20">
        <f t="shared" ref="E22:F22" si="4">E23</f>
        <v>0</v>
      </c>
      <c r="F22" s="20">
        <f t="shared" si="4"/>
        <v>0</v>
      </c>
      <c r="G22" s="84">
        <f t="shared" si="1"/>
        <v>809000</v>
      </c>
    </row>
    <row r="23" spans="1:14">
      <c r="A23" s="45">
        <v>413100</v>
      </c>
      <c r="B23" s="46" t="s">
        <v>21</v>
      </c>
      <c r="C23" s="134"/>
      <c r="D23" s="29">
        <v>809000</v>
      </c>
      <c r="E23" s="14"/>
      <c r="F23" s="96"/>
      <c r="G23" s="135">
        <f t="shared" si="1"/>
        <v>809000</v>
      </c>
    </row>
    <row r="24" spans="1:14">
      <c r="A24" s="43">
        <v>414000</v>
      </c>
      <c r="B24" s="44" t="s">
        <v>22</v>
      </c>
      <c r="C24" s="134"/>
      <c r="D24" s="27">
        <f>D25+D26+D27</f>
        <v>660000</v>
      </c>
      <c r="E24" s="20">
        <f t="shared" ref="E24:F24" si="5">E25+E26+E27</f>
        <v>0</v>
      </c>
      <c r="F24" s="20">
        <f t="shared" si="5"/>
        <v>0</v>
      </c>
      <c r="G24" s="84">
        <f t="shared" si="1"/>
        <v>660000</v>
      </c>
    </row>
    <row r="25" spans="1:14">
      <c r="A25" s="45">
        <v>414100</v>
      </c>
      <c r="B25" s="46" t="s">
        <v>23</v>
      </c>
      <c r="C25" s="134"/>
      <c r="D25" s="97">
        <v>0</v>
      </c>
      <c r="E25" s="96"/>
      <c r="F25" s="96"/>
      <c r="G25" s="135">
        <f t="shared" si="1"/>
        <v>0</v>
      </c>
    </row>
    <row r="26" spans="1:14">
      <c r="A26" s="45">
        <v>414300</v>
      </c>
      <c r="B26" s="46" t="s">
        <v>24</v>
      </c>
      <c r="C26" s="134"/>
      <c r="D26" s="93">
        <v>660000</v>
      </c>
      <c r="E26" s="92"/>
      <c r="F26" s="92"/>
      <c r="G26" s="135">
        <f t="shared" si="1"/>
        <v>660000</v>
      </c>
    </row>
    <row r="27" spans="1:14">
      <c r="A27" s="45">
        <v>414400</v>
      </c>
      <c r="B27" s="46" t="s">
        <v>25</v>
      </c>
      <c r="C27" s="134"/>
      <c r="D27" s="97">
        <v>0</v>
      </c>
      <c r="E27" s="96"/>
      <c r="F27" s="96"/>
      <c r="G27" s="135">
        <f t="shared" si="1"/>
        <v>0</v>
      </c>
    </row>
    <row r="28" spans="1:14">
      <c r="A28" s="43">
        <v>415000</v>
      </c>
      <c r="B28" s="44" t="s">
        <v>26</v>
      </c>
      <c r="C28" s="13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84">
        <f t="shared" si="1"/>
        <v>0</v>
      </c>
    </row>
    <row r="29" spans="1:14">
      <c r="A29" s="45">
        <v>415100</v>
      </c>
      <c r="B29" s="46" t="s">
        <v>27</v>
      </c>
      <c r="C29" s="134"/>
      <c r="D29" s="97">
        <v>0</v>
      </c>
      <c r="E29" s="96">
        <v>0</v>
      </c>
      <c r="F29" s="96">
        <v>0</v>
      </c>
      <c r="G29" s="135">
        <f t="shared" si="1"/>
        <v>0</v>
      </c>
    </row>
    <row r="30" spans="1:14">
      <c r="A30" s="43">
        <v>416000</v>
      </c>
      <c r="B30" s="44" t="s">
        <v>28</v>
      </c>
      <c r="C30" s="134"/>
      <c r="D30" s="31">
        <f>D31</f>
        <v>0</v>
      </c>
      <c r="E30" s="21">
        <f t="shared" ref="E30:F30" si="7">E31</f>
        <v>0</v>
      </c>
      <c r="F30" s="21">
        <f t="shared" si="7"/>
        <v>0</v>
      </c>
      <c r="G30" s="84">
        <f t="shared" si="1"/>
        <v>0</v>
      </c>
    </row>
    <row r="31" spans="1:14">
      <c r="A31" s="45">
        <v>416100</v>
      </c>
      <c r="B31" s="46" t="s">
        <v>29</v>
      </c>
      <c r="C31" s="134"/>
      <c r="D31" s="99">
        <v>0</v>
      </c>
      <c r="E31" s="98"/>
      <c r="F31" s="98"/>
      <c r="G31" s="135">
        <f t="shared" si="1"/>
        <v>0</v>
      </c>
    </row>
    <row r="32" spans="1:14">
      <c r="A32" s="122">
        <v>420000</v>
      </c>
      <c r="B32" s="86" t="s">
        <v>30</v>
      </c>
      <c r="C32" s="134"/>
      <c r="D32" s="88">
        <f>SUM(D33+D49+D54+D63+D68+D71)</f>
        <v>20636797</v>
      </c>
      <c r="E32" s="87">
        <f t="shared" ref="E32:F32" si="8">SUM(E33+E49+E54+E63+E68+E71)</f>
        <v>8150000</v>
      </c>
      <c r="F32" s="87">
        <f t="shared" si="8"/>
        <v>16800000</v>
      </c>
      <c r="G32" s="89">
        <f t="shared" si="1"/>
        <v>45586797</v>
      </c>
    </row>
    <row r="33" spans="1:62">
      <c r="A33" s="43">
        <v>421000</v>
      </c>
      <c r="B33" s="44" t="s">
        <v>31</v>
      </c>
      <c r="C33" s="134"/>
      <c r="D33" s="31">
        <f>SUM(D34:D48)</f>
        <v>13630000</v>
      </c>
      <c r="E33" s="21">
        <f t="shared" ref="E33:F33" si="9">SUM(E34:E48)</f>
        <v>0</v>
      </c>
      <c r="F33" s="21">
        <f t="shared" si="9"/>
        <v>2250000</v>
      </c>
      <c r="G33" s="84">
        <f t="shared" si="1"/>
        <v>15880000</v>
      </c>
    </row>
    <row r="34" spans="1:62">
      <c r="A34" s="45">
        <v>421100</v>
      </c>
      <c r="B34" s="46" t="s">
        <v>32</v>
      </c>
      <c r="C34" s="134"/>
      <c r="D34" s="33">
        <v>300000</v>
      </c>
      <c r="E34" s="100"/>
      <c r="F34" s="100"/>
      <c r="G34" s="135">
        <f t="shared" si="1"/>
        <v>300000</v>
      </c>
    </row>
    <row r="35" spans="1:62">
      <c r="A35" s="45">
        <v>421211</v>
      </c>
      <c r="B35" s="46" t="s">
        <v>33</v>
      </c>
      <c r="C35" s="134"/>
      <c r="D35" s="34">
        <v>2900000</v>
      </c>
      <c r="E35" s="100"/>
      <c r="F35" s="100"/>
      <c r="G35" s="135">
        <f t="shared" si="1"/>
        <v>2900000</v>
      </c>
    </row>
    <row r="36" spans="1:62">
      <c r="A36" s="45">
        <v>421221</v>
      </c>
      <c r="B36" s="46" t="s">
        <v>34</v>
      </c>
      <c r="C36" s="134"/>
      <c r="D36" s="34">
        <v>0</v>
      </c>
      <c r="E36" s="100"/>
      <c r="F36" s="100"/>
      <c r="G36" s="135">
        <f t="shared" si="1"/>
        <v>0</v>
      </c>
    </row>
    <row r="37" spans="1:62">
      <c r="A37" s="45">
        <v>421222</v>
      </c>
      <c r="B37" s="46" t="s">
        <v>35</v>
      </c>
      <c r="C37" s="134"/>
      <c r="D37" s="34">
        <v>0</v>
      </c>
      <c r="E37" s="100"/>
      <c r="F37" s="100"/>
      <c r="G37" s="135">
        <f t="shared" si="1"/>
        <v>0</v>
      </c>
    </row>
    <row r="38" spans="1:62">
      <c r="A38" s="45">
        <v>421225</v>
      </c>
      <c r="B38" s="46" t="s">
        <v>36</v>
      </c>
      <c r="C38" s="134"/>
      <c r="D38" s="33">
        <v>3600000</v>
      </c>
      <c r="E38" s="100"/>
      <c r="F38" s="100"/>
      <c r="G38" s="135">
        <f t="shared" si="1"/>
        <v>3600000</v>
      </c>
    </row>
    <row r="39" spans="1:62">
      <c r="A39" s="45">
        <v>421311</v>
      </c>
      <c r="B39" s="46" t="s">
        <v>37</v>
      </c>
      <c r="C39" s="134"/>
      <c r="D39" s="34">
        <v>550000</v>
      </c>
      <c r="E39" s="100"/>
      <c r="F39" s="100"/>
      <c r="G39" s="135">
        <f t="shared" si="1"/>
        <v>550000</v>
      </c>
    </row>
    <row r="40" spans="1:62">
      <c r="A40" s="45">
        <v>421321</v>
      </c>
      <c r="B40" s="46" t="s">
        <v>38</v>
      </c>
      <c r="C40" s="134"/>
      <c r="D40" s="34">
        <v>0</v>
      </c>
      <c r="E40" s="100"/>
      <c r="F40" s="100"/>
      <c r="G40" s="135">
        <f t="shared" si="1"/>
        <v>0</v>
      </c>
    </row>
    <row r="41" spans="1:62">
      <c r="A41" s="45">
        <v>421323</v>
      </c>
      <c r="B41" s="46" t="s">
        <v>39</v>
      </c>
      <c r="C41" s="134"/>
      <c r="D41" s="33">
        <v>3100000</v>
      </c>
      <c r="E41" s="100"/>
      <c r="F41" s="100">
        <v>400000</v>
      </c>
      <c r="G41" s="135">
        <f t="shared" si="1"/>
        <v>3500000</v>
      </c>
    </row>
    <row r="42" spans="1:62">
      <c r="A42" s="45">
        <v>421324</v>
      </c>
      <c r="B42" s="46" t="s">
        <v>40</v>
      </c>
      <c r="C42" s="134"/>
      <c r="D42" s="33">
        <v>380000</v>
      </c>
      <c r="E42" s="100"/>
      <c r="F42" s="100"/>
      <c r="G42" s="135">
        <f t="shared" si="1"/>
        <v>380000</v>
      </c>
    </row>
    <row r="43" spans="1:62">
      <c r="A43" s="45">
        <v>421325</v>
      </c>
      <c r="B43" s="46" t="s">
        <v>41</v>
      </c>
      <c r="C43" s="134"/>
      <c r="D43" s="33">
        <v>2050000</v>
      </c>
      <c r="E43" s="100"/>
      <c r="F43" s="100">
        <v>250000</v>
      </c>
      <c r="G43" s="135">
        <f t="shared" si="1"/>
        <v>2300000</v>
      </c>
    </row>
    <row r="44" spans="1:62">
      <c r="A44" s="45">
        <v>421391</v>
      </c>
      <c r="B44" s="46" t="s">
        <v>42</v>
      </c>
      <c r="C44" s="134"/>
      <c r="D44" s="33">
        <v>0</v>
      </c>
      <c r="E44" s="100"/>
      <c r="F44" s="100"/>
      <c r="G44" s="135">
        <f t="shared" si="1"/>
        <v>0</v>
      </c>
    </row>
    <row r="45" spans="1:62">
      <c r="A45" s="45">
        <v>421400</v>
      </c>
      <c r="B45" s="46" t="s">
        <v>43</v>
      </c>
      <c r="C45" s="134"/>
      <c r="D45" s="33">
        <v>750000</v>
      </c>
      <c r="E45" s="100"/>
      <c r="F45" s="100"/>
      <c r="G45" s="135">
        <f t="shared" si="1"/>
        <v>750000</v>
      </c>
    </row>
    <row r="46" spans="1:62">
      <c r="A46" s="45">
        <v>421500</v>
      </c>
      <c r="B46" s="46" t="s">
        <v>44</v>
      </c>
      <c r="C46" s="134"/>
      <c r="D46" s="33">
        <v>0</v>
      </c>
      <c r="E46" s="100"/>
      <c r="F46" s="100">
        <v>1000000</v>
      </c>
      <c r="G46" s="135">
        <f t="shared" si="1"/>
        <v>1000000</v>
      </c>
    </row>
    <row r="47" spans="1:62">
      <c r="A47" s="45">
        <v>421600</v>
      </c>
      <c r="B47" s="46" t="s">
        <v>45</v>
      </c>
      <c r="C47" s="134"/>
      <c r="D47" s="33">
        <v>0</v>
      </c>
      <c r="E47" s="100"/>
      <c r="F47" s="100">
        <v>600000</v>
      </c>
      <c r="G47" s="135">
        <f t="shared" si="1"/>
        <v>600000</v>
      </c>
    </row>
    <row r="48" spans="1:62">
      <c r="A48" s="45">
        <v>421900</v>
      </c>
      <c r="B48" s="46" t="s">
        <v>46</v>
      </c>
      <c r="C48" s="134"/>
      <c r="D48" s="32">
        <v>0</v>
      </c>
      <c r="E48" s="98"/>
      <c r="F48" s="98"/>
      <c r="G48" s="135">
        <f t="shared" si="1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>
      <c r="A49" s="43">
        <v>422000</v>
      </c>
      <c r="B49" s="44" t="s">
        <v>47</v>
      </c>
      <c r="C49" s="134"/>
      <c r="D49" s="31">
        <f>D50+D51+D52+D53</f>
        <v>0</v>
      </c>
      <c r="E49" s="21">
        <f t="shared" ref="E49:F49" si="10">E50+E51+E52+E53</f>
        <v>647600</v>
      </c>
      <c r="F49" s="21">
        <f t="shared" si="10"/>
        <v>1000000</v>
      </c>
      <c r="G49" s="84">
        <f t="shared" si="1"/>
        <v>1647600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2">
      <c r="A50" s="45">
        <v>422100</v>
      </c>
      <c r="B50" s="46" t="s">
        <v>48</v>
      </c>
      <c r="C50" s="134"/>
      <c r="D50" s="32">
        <v>0</v>
      </c>
      <c r="E50" s="15"/>
      <c r="F50" s="98"/>
      <c r="G50" s="135">
        <f t="shared" si="1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spans="1:62">
      <c r="A51" s="45">
        <v>422200</v>
      </c>
      <c r="B51" s="46" t="s">
        <v>49</v>
      </c>
      <c r="C51" s="134"/>
      <c r="D51" s="32">
        <v>0</v>
      </c>
      <c r="E51" s="15">
        <v>647600</v>
      </c>
      <c r="F51" s="98">
        <v>1000000</v>
      </c>
      <c r="G51" s="135">
        <f t="shared" si="1"/>
        <v>1647600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2">
      <c r="A52" s="45">
        <v>422300</v>
      </c>
      <c r="B52" s="46" t="s">
        <v>50</v>
      </c>
      <c r="C52" s="134"/>
      <c r="D52" s="32">
        <v>0</v>
      </c>
      <c r="E52" s="15"/>
      <c r="F52" s="98"/>
      <c r="G52" s="135">
        <f t="shared" si="1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2">
      <c r="A53" s="45">
        <v>422900</v>
      </c>
      <c r="B53" s="46" t="s">
        <v>51</v>
      </c>
      <c r="C53" s="134"/>
      <c r="D53" s="32">
        <v>0</v>
      </c>
      <c r="E53" s="15"/>
      <c r="F53" s="98"/>
      <c r="G53" s="135">
        <f t="shared" si="1"/>
        <v>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</row>
    <row r="54" spans="1:62">
      <c r="A54" s="43">
        <v>423000</v>
      </c>
      <c r="B54" s="44" t="s">
        <v>52</v>
      </c>
      <c r="C54" s="134"/>
      <c r="D54" s="31">
        <f>D55+D56+D57+D58+D59+D60+D61+D62</f>
        <v>3906797</v>
      </c>
      <c r="E54" s="21">
        <f t="shared" ref="E54:F54" si="11">E55+E56+E57+E58+E59+E60+E61+E62</f>
        <v>2541400</v>
      </c>
      <c r="F54" s="21">
        <f t="shared" si="11"/>
        <v>3800000</v>
      </c>
      <c r="G54" s="84">
        <f t="shared" si="1"/>
        <v>10248197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spans="1:62">
      <c r="A55" s="45">
        <v>423100</v>
      </c>
      <c r="B55" s="46" t="s">
        <v>53</v>
      </c>
      <c r="C55" s="134"/>
      <c r="D55" s="32">
        <v>0</v>
      </c>
      <c r="E55" s="15"/>
      <c r="F55" s="98"/>
      <c r="G55" s="135">
        <f t="shared" si="1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2">
      <c r="A56" s="45">
        <v>423200</v>
      </c>
      <c r="B56" s="46" t="s">
        <v>54</v>
      </c>
      <c r="C56" s="134"/>
      <c r="D56" s="32">
        <v>350000</v>
      </c>
      <c r="E56" s="15"/>
      <c r="F56" s="98"/>
      <c r="G56" s="135">
        <f t="shared" si="1"/>
        <v>350000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</row>
    <row r="57" spans="1:62">
      <c r="A57" s="45">
        <v>423300</v>
      </c>
      <c r="B57" s="46" t="s">
        <v>55</v>
      </c>
      <c r="C57" s="134"/>
      <c r="D57" s="32">
        <v>0</v>
      </c>
      <c r="E57" s="15"/>
      <c r="F57" s="98"/>
      <c r="G57" s="135">
        <f t="shared" si="1"/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</row>
    <row r="58" spans="1:62">
      <c r="A58" s="45">
        <v>423400</v>
      </c>
      <c r="B58" s="46" t="s">
        <v>56</v>
      </c>
      <c r="C58" s="134"/>
      <c r="D58" s="32">
        <v>0</v>
      </c>
      <c r="E58" s="15">
        <v>1230000</v>
      </c>
      <c r="F58" s="98">
        <v>1700000</v>
      </c>
      <c r="G58" s="135">
        <f t="shared" si="1"/>
        <v>2930000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1:62">
      <c r="A59" s="45">
        <v>423500</v>
      </c>
      <c r="B59" s="46" t="s">
        <v>57</v>
      </c>
      <c r="C59" s="134"/>
      <c r="D59" s="33">
        <v>2550000</v>
      </c>
      <c r="E59" s="16">
        <v>698500</v>
      </c>
      <c r="F59" s="100">
        <v>700000</v>
      </c>
      <c r="G59" s="135">
        <f t="shared" si="1"/>
        <v>3948500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1:62">
      <c r="A60" s="45">
        <v>423600</v>
      </c>
      <c r="B60" s="46" t="s">
        <v>58</v>
      </c>
      <c r="C60" s="134"/>
      <c r="D60" s="32">
        <v>0</v>
      </c>
      <c r="E60" s="15"/>
      <c r="F60" s="98"/>
      <c r="G60" s="135">
        <f t="shared" si="1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1:62">
      <c r="A61" s="45">
        <v>423700</v>
      </c>
      <c r="B61" s="46" t="s">
        <v>59</v>
      </c>
      <c r="C61" s="134"/>
      <c r="D61" s="32">
        <v>0</v>
      </c>
      <c r="E61" s="15"/>
      <c r="F61" s="98"/>
      <c r="G61" s="135">
        <f t="shared" si="1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</row>
    <row r="62" spans="1:62">
      <c r="A62" s="45">
        <v>423900</v>
      </c>
      <c r="B62" s="46" t="s">
        <v>60</v>
      </c>
      <c r="C62" s="134"/>
      <c r="D62" s="32">
        <v>1006797</v>
      </c>
      <c r="E62" s="15">
        <v>612900</v>
      </c>
      <c r="F62" s="98">
        <v>1400000</v>
      </c>
      <c r="G62" s="135">
        <f t="shared" si="1"/>
        <v>3019697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</row>
    <row r="63" spans="1:62">
      <c r="A63" s="43">
        <v>424000</v>
      </c>
      <c r="B63" s="44" t="s">
        <v>61</v>
      </c>
      <c r="C63" s="134"/>
      <c r="D63" s="31">
        <f>D64+D65+D66+D67</f>
        <v>0</v>
      </c>
      <c r="E63" s="21">
        <f t="shared" ref="E63" si="12">E64+E65+E66+E67</f>
        <v>4802000</v>
      </c>
      <c r="F63" s="21">
        <f>F64+F65+F66+F67</f>
        <v>9550000</v>
      </c>
      <c r="G63" s="84">
        <f t="shared" si="1"/>
        <v>14352000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</row>
    <row r="64" spans="1:62">
      <c r="A64" s="45">
        <v>424200</v>
      </c>
      <c r="B64" s="46" t="s">
        <v>62</v>
      </c>
      <c r="C64" s="134"/>
      <c r="D64" s="34">
        <v>0</v>
      </c>
      <c r="E64" s="17">
        <v>4756500</v>
      </c>
      <c r="F64" s="100">
        <v>4550000</v>
      </c>
      <c r="G64" s="135">
        <f t="shared" si="1"/>
        <v>9306500</v>
      </c>
    </row>
    <row r="65" spans="1:62">
      <c r="A65" s="45">
        <v>424300</v>
      </c>
      <c r="B65" s="46" t="s">
        <v>63</v>
      </c>
      <c r="C65" s="134"/>
      <c r="D65" s="32">
        <v>0</v>
      </c>
      <c r="E65" s="15"/>
      <c r="F65" s="98"/>
      <c r="G65" s="135">
        <f t="shared" si="1"/>
        <v>0</v>
      </c>
    </row>
    <row r="66" spans="1:62">
      <c r="A66" s="45">
        <v>424600</v>
      </c>
      <c r="B66" s="46" t="s">
        <v>64</v>
      </c>
      <c r="C66" s="134"/>
      <c r="D66" s="32">
        <v>0</v>
      </c>
      <c r="E66" s="15"/>
      <c r="F66" s="98"/>
      <c r="G66" s="135">
        <f t="shared" si="1"/>
        <v>0</v>
      </c>
    </row>
    <row r="67" spans="1:62">
      <c r="A67" s="45">
        <v>424900</v>
      </c>
      <c r="B67" s="46" t="s">
        <v>65</v>
      </c>
      <c r="C67" s="134"/>
      <c r="D67" s="32">
        <v>0</v>
      </c>
      <c r="E67" s="15">
        <v>45500</v>
      </c>
      <c r="F67" s="98">
        <v>5000000</v>
      </c>
      <c r="G67" s="135">
        <f t="shared" si="1"/>
        <v>5045500</v>
      </c>
    </row>
    <row r="68" spans="1:62">
      <c r="A68" s="43">
        <v>425000</v>
      </c>
      <c r="B68" s="44" t="s">
        <v>66</v>
      </c>
      <c r="C68" s="134"/>
      <c r="D68" s="31">
        <f>D69+D70</f>
        <v>2200000</v>
      </c>
      <c r="E68" s="21">
        <f t="shared" ref="E68:F68" si="13">E69+E70</f>
        <v>0</v>
      </c>
      <c r="F68" s="21">
        <f t="shared" si="13"/>
        <v>0</v>
      </c>
      <c r="G68" s="84">
        <f t="shared" si="1"/>
        <v>2200000</v>
      </c>
    </row>
    <row r="69" spans="1:62">
      <c r="A69" s="45">
        <v>425100</v>
      </c>
      <c r="B69" s="46" t="s">
        <v>67</v>
      </c>
      <c r="C69" s="134"/>
      <c r="D69" s="34">
        <v>1900000</v>
      </c>
      <c r="E69" s="17"/>
      <c r="F69" s="100"/>
      <c r="G69" s="135">
        <f t="shared" si="1"/>
        <v>1900000</v>
      </c>
    </row>
    <row r="70" spans="1:62">
      <c r="A70" s="45">
        <v>425200</v>
      </c>
      <c r="B70" s="46" t="s">
        <v>68</v>
      </c>
      <c r="C70" s="134"/>
      <c r="D70" s="32">
        <v>300000</v>
      </c>
      <c r="E70" s="15"/>
      <c r="F70" s="98"/>
      <c r="G70" s="135">
        <f t="shared" si="1"/>
        <v>300000</v>
      </c>
    </row>
    <row r="71" spans="1:62">
      <c r="A71" s="43">
        <v>426000</v>
      </c>
      <c r="B71" s="44" t="s">
        <v>69</v>
      </c>
      <c r="C71" s="134"/>
      <c r="D71" s="31">
        <f>SUM(D72:D78)</f>
        <v>900000</v>
      </c>
      <c r="E71" s="21">
        <f t="shared" ref="E71:F71" si="14">SUM(E72:E78)</f>
        <v>159000</v>
      </c>
      <c r="F71" s="21">
        <f t="shared" si="14"/>
        <v>200000</v>
      </c>
      <c r="G71" s="84">
        <f t="shared" si="1"/>
        <v>1259000</v>
      </c>
    </row>
    <row r="72" spans="1:62">
      <c r="A72" s="45">
        <v>426100</v>
      </c>
      <c r="B72" s="46" t="s">
        <v>70</v>
      </c>
      <c r="C72" s="134"/>
      <c r="D72" s="32">
        <v>400000</v>
      </c>
      <c r="E72" s="15"/>
      <c r="F72" s="98"/>
      <c r="G72" s="135">
        <f t="shared" si="1"/>
        <v>400000</v>
      </c>
    </row>
    <row r="73" spans="1:62">
      <c r="A73" s="45">
        <v>426300</v>
      </c>
      <c r="B73" s="46" t="s">
        <v>71</v>
      </c>
      <c r="C73" s="134"/>
      <c r="D73" s="32">
        <v>0</v>
      </c>
      <c r="E73" s="15"/>
      <c r="F73" s="98"/>
      <c r="G73" s="135">
        <f t="shared" si="1"/>
        <v>0</v>
      </c>
    </row>
    <row r="74" spans="1:62">
      <c r="A74" s="45">
        <v>426400</v>
      </c>
      <c r="B74" s="46" t="s">
        <v>72</v>
      </c>
      <c r="C74" s="134"/>
      <c r="D74" s="32">
        <v>0</v>
      </c>
      <c r="E74" s="15"/>
      <c r="F74" s="98"/>
      <c r="G74" s="135">
        <f t="shared" si="1"/>
        <v>0</v>
      </c>
    </row>
    <row r="75" spans="1:62">
      <c r="A75" s="45">
        <v>426500</v>
      </c>
      <c r="B75" s="46" t="s">
        <v>73</v>
      </c>
      <c r="C75" s="134"/>
      <c r="D75" s="32">
        <v>0</v>
      </c>
      <c r="E75" s="15"/>
      <c r="F75" s="98"/>
      <c r="G75" s="135">
        <f t="shared" si="1"/>
        <v>0</v>
      </c>
    </row>
    <row r="76" spans="1:62">
      <c r="A76" s="45">
        <v>426600</v>
      </c>
      <c r="B76" s="46" t="s">
        <v>74</v>
      </c>
      <c r="C76" s="134"/>
      <c r="D76" s="32">
        <v>0</v>
      </c>
      <c r="E76" s="15">
        <v>159000</v>
      </c>
      <c r="F76" s="98">
        <v>200000</v>
      </c>
      <c r="G76" s="135">
        <f t="shared" si="1"/>
        <v>359000</v>
      </c>
    </row>
    <row r="77" spans="1:62">
      <c r="A77" s="45">
        <v>426800</v>
      </c>
      <c r="B77" s="46" t="s">
        <v>75</v>
      </c>
      <c r="C77" s="134"/>
      <c r="D77" s="32">
        <v>500000</v>
      </c>
      <c r="E77" s="15"/>
      <c r="F77" s="98"/>
      <c r="G77" s="135">
        <f t="shared" si="1"/>
        <v>500000</v>
      </c>
    </row>
    <row r="78" spans="1:62">
      <c r="A78" s="45">
        <v>426900</v>
      </c>
      <c r="B78" s="46" t="s">
        <v>76</v>
      </c>
      <c r="C78" s="134"/>
      <c r="D78" s="34">
        <v>0</v>
      </c>
      <c r="E78" s="17"/>
      <c r="F78" s="100"/>
      <c r="G78" s="135">
        <f t="shared" si="1"/>
        <v>0</v>
      </c>
    </row>
    <row r="79" spans="1:62">
      <c r="A79" s="122">
        <v>430000</v>
      </c>
      <c r="B79" s="86" t="s">
        <v>77</v>
      </c>
      <c r="C79" s="134"/>
      <c r="D79" s="88">
        <f>D80</f>
        <v>0</v>
      </c>
      <c r="E79" s="87">
        <f t="shared" ref="E79:F79" si="15">E80</f>
        <v>0</v>
      </c>
      <c r="F79" s="87">
        <f t="shared" si="15"/>
        <v>0</v>
      </c>
      <c r="G79" s="89">
        <f t="shared" ref="G79:G116" si="16">SUM(D79:F79)</f>
        <v>0</v>
      </c>
    </row>
    <row r="80" spans="1:62">
      <c r="A80" s="43">
        <v>431000</v>
      </c>
      <c r="B80" s="44" t="s">
        <v>77</v>
      </c>
      <c r="C80" s="134"/>
      <c r="D80" s="31">
        <f>D81+D82</f>
        <v>0</v>
      </c>
      <c r="E80" s="21">
        <f t="shared" ref="E80:F80" si="17">E81+E82</f>
        <v>0</v>
      </c>
      <c r="F80" s="21">
        <f t="shared" si="17"/>
        <v>0</v>
      </c>
      <c r="G80" s="84">
        <f t="shared" si="16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1:62">
      <c r="A81" s="45">
        <v>431100</v>
      </c>
      <c r="B81" s="46" t="s">
        <v>78</v>
      </c>
      <c r="C81" s="134"/>
      <c r="D81" s="32">
        <v>0</v>
      </c>
      <c r="E81" s="15"/>
      <c r="F81" s="98"/>
      <c r="G81" s="135">
        <f t="shared" si="16"/>
        <v>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>
      <c r="A82" s="45">
        <v>431200</v>
      </c>
      <c r="B82" s="46" t="s">
        <v>79</v>
      </c>
      <c r="C82" s="134"/>
      <c r="D82" s="32">
        <v>0</v>
      </c>
      <c r="E82" s="15"/>
      <c r="F82" s="98"/>
      <c r="G82" s="135">
        <f t="shared" si="16"/>
        <v>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>
      <c r="A83" s="122">
        <v>444000</v>
      </c>
      <c r="B83" s="86" t="s">
        <v>80</v>
      </c>
      <c r="C83" s="134"/>
      <c r="D83" s="116">
        <f>SUM(D84:D88)</f>
        <v>0</v>
      </c>
      <c r="E83" s="105">
        <f t="shared" ref="E83:F83" si="18">SUM(E84:E88)</f>
        <v>0</v>
      </c>
      <c r="F83" s="105">
        <f t="shared" si="18"/>
        <v>0</v>
      </c>
      <c r="G83" s="89">
        <f t="shared" si="16"/>
        <v>0</v>
      </c>
      <c r="I83" s="9"/>
      <c r="J83" s="9"/>
      <c r="K83" s="9"/>
      <c r="L83" s="9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62">
      <c r="A84" s="47">
        <v>441100</v>
      </c>
      <c r="B84" s="48" t="s">
        <v>81</v>
      </c>
      <c r="C84" s="134"/>
      <c r="D84" s="33">
        <v>0</v>
      </c>
      <c r="E84" s="16"/>
      <c r="F84" s="100"/>
      <c r="G84" s="135">
        <f t="shared" si="16"/>
        <v>0</v>
      </c>
      <c r="I84" s="9"/>
      <c r="J84" s="9"/>
      <c r="K84" s="9"/>
      <c r="L84" s="9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</row>
    <row r="85" spans="1:62">
      <c r="A85" s="49">
        <v>441400</v>
      </c>
      <c r="B85" s="50" t="s">
        <v>82</v>
      </c>
      <c r="C85" s="134"/>
      <c r="D85" s="33">
        <v>0</v>
      </c>
      <c r="E85" s="16"/>
      <c r="F85" s="100"/>
      <c r="G85" s="135">
        <f t="shared" si="16"/>
        <v>0</v>
      </c>
      <c r="I85" s="9"/>
      <c r="J85" s="9"/>
      <c r="K85" s="9"/>
      <c r="L85" s="9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</row>
    <row r="86" spans="1:62">
      <c r="A86" s="51">
        <v>444100</v>
      </c>
      <c r="B86" s="50" t="s">
        <v>83</v>
      </c>
      <c r="C86" s="134"/>
      <c r="D86" s="33">
        <v>0</v>
      </c>
      <c r="E86" s="16"/>
      <c r="F86" s="100"/>
      <c r="G86" s="135">
        <f t="shared" si="16"/>
        <v>0</v>
      </c>
      <c r="I86" s="9"/>
      <c r="J86" s="9"/>
      <c r="K86" s="9"/>
      <c r="L86" s="9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</row>
    <row r="87" spans="1:62">
      <c r="A87" s="51">
        <v>444200</v>
      </c>
      <c r="B87" s="50" t="s">
        <v>84</v>
      </c>
      <c r="C87" s="134"/>
      <c r="D87" s="33">
        <v>0</v>
      </c>
      <c r="E87" s="16"/>
      <c r="F87" s="100"/>
      <c r="G87" s="135">
        <f t="shared" si="16"/>
        <v>0</v>
      </c>
      <c r="I87" s="9"/>
      <c r="J87" s="9"/>
      <c r="K87" s="9"/>
      <c r="L87" s="9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</row>
    <row r="88" spans="1:62" s="24" customFormat="1">
      <c r="A88" s="52">
        <v>444300</v>
      </c>
      <c r="B88" s="53" t="s">
        <v>85</v>
      </c>
      <c r="C88" s="134"/>
      <c r="D88" s="136">
        <v>0</v>
      </c>
      <c r="E88" s="22"/>
      <c r="F88" s="101"/>
      <c r="G88" s="135">
        <f t="shared" si="16"/>
        <v>0</v>
      </c>
      <c r="H88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</row>
    <row r="89" spans="1:62">
      <c r="A89" s="123">
        <v>460000</v>
      </c>
      <c r="B89" s="107" t="s">
        <v>86</v>
      </c>
      <c r="C89" s="134"/>
      <c r="D89" s="88">
        <f>D90</f>
        <v>850000</v>
      </c>
      <c r="E89" s="87">
        <f t="shared" ref="E89:F89" si="19">E90</f>
        <v>0</v>
      </c>
      <c r="F89" s="87">
        <f t="shared" si="19"/>
        <v>0</v>
      </c>
      <c r="G89" s="89">
        <f t="shared" si="16"/>
        <v>850000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</row>
    <row r="90" spans="1:62">
      <c r="A90" s="45">
        <v>465112</v>
      </c>
      <c r="B90" s="46" t="s">
        <v>87</v>
      </c>
      <c r="C90" s="134"/>
      <c r="D90" s="33">
        <v>850000</v>
      </c>
      <c r="E90" s="16"/>
      <c r="F90" s="100"/>
      <c r="G90" s="135">
        <f t="shared" si="16"/>
        <v>850000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spans="1:62">
      <c r="A91" s="122">
        <v>480000</v>
      </c>
      <c r="B91" s="86" t="s">
        <v>88</v>
      </c>
      <c r="C91" s="134"/>
      <c r="D91" s="88">
        <f>SUM(D92+D94+D97+D99)</f>
        <v>0</v>
      </c>
      <c r="E91" s="87">
        <f t="shared" ref="E91:F91" si="20">SUM(E92+E94+E97+E99)</f>
        <v>0</v>
      </c>
      <c r="F91" s="87">
        <f t="shared" si="20"/>
        <v>0</v>
      </c>
      <c r="G91" s="89">
        <f t="shared" si="16"/>
        <v>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</row>
    <row r="92" spans="1:62">
      <c r="A92" s="124">
        <v>481000</v>
      </c>
      <c r="B92" s="125" t="s">
        <v>89</v>
      </c>
      <c r="C92" s="134"/>
      <c r="D92" s="95">
        <f>D93</f>
        <v>0</v>
      </c>
      <c r="E92" s="94">
        <f t="shared" ref="E92:F92" si="21">E93</f>
        <v>0</v>
      </c>
      <c r="F92" s="94">
        <f t="shared" si="21"/>
        <v>0</v>
      </c>
      <c r="G92" s="84">
        <f t="shared" si="16"/>
        <v>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</row>
    <row r="93" spans="1:62">
      <c r="A93" s="56">
        <v>481900</v>
      </c>
      <c r="B93" s="57" t="s">
        <v>90</v>
      </c>
      <c r="C93" s="134"/>
      <c r="D93" s="33">
        <v>0</v>
      </c>
      <c r="E93" s="16"/>
      <c r="F93" s="100"/>
      <c r="G93" s="135">
        <f t="shared" si="16"/>
        <v>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</row>
    <row r="94" spans="1:62">
      <c r="A94" s="43">
        <v>482000</v>
      </c>
      <c r="B94" s="44" t="s">
        <v>91</v>
      </c>
      <c r="C94" s="134"/>
      <c r="D94" s="31">
        <f>D95+D96</f>
        <v>0</v>
      </c>
      <c r="E94" s="21">
        <f t="shared" ref="E94:F94" si="22">E95+E96</f>
        <v>0</v>
      </c>
      <c r="F94" s="21">
        <f t="shared" si="22"/>
        <v>0</v>
      </c>
      <c r="G94" s="84">
        <f t="shared" si="16"/>
        <v>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</row>
    <row r="95" spans="1:62">
      <c r="A95" s="45">
        <v>482100</v>
      </c>
      <c r="B95" s="46" t="s">
        <v>92</v>
      </c>
      <c r="C95" s="134"/>
      <c r="D95" s="29">
        <v>0</v>
      </c>
      <c r="E95" s="14"/>
      <c r="F95" s="96"/>
      <c r="G95" s="135">
        <f t="shared" si="16"/>
        <v>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</row>
    <row r="96" spans="1:62">
      <c r="A96" s="45">
        <v>482200</v>
      </c>
      <c r="B96" s="46" t="s">
        <v>93</v>
      </c>
      <c r="C96" s="134"/>
      <c r="D96" s="29">
        <v>0</v>
      </c>
      <c r="E96" s="14"/>
      <c r="F96" s="96"/>
      <c r="G96" s="135">
        <f t="shared" si="16"/>
        <v>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</row>
    <row r="97" spans="1:62">
      <c r="A97" s="43">
        <v>483000</v>
      </c>
      <c r="B97" s="44" t="s">
        <v>94</v>
      </c>
      <c r="C97" s="134"/>
      <c r="D97" s="31">
        <f>D98</f>
        <v>0</v>
      </c>
      <c r="E97" s="21">
        <f t="shared" ref="E97:F97" si="23">E98</f>
        <v>0</v>
      </c>
      <c r="F97" s="21">
        <f t="shared" si="23"/>
        <v>0</v>
      </c>
      <c r="G97" s="84">
        <f t="shared" si="16"/>
        <v>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</row>
    <row r="98" spans="1:62">
      <c r="A98" s="45">
        <v>483100</v>
      </c>
      <c r="B98" s="46" t="s">
        <v>95</v>
      </c>
      <c r="C98" s="134"/>
      <c r="D98" s="32">
        <v>0</v>
      </c>
      <c r="E98" s="15"/>
      <c r="F98" s="98"/>
      <c r="G98" s="135">
        <f t="shared" si="16"/>
        <v>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</row>
    <row r="99" spans="1:62">
      <c r="A99" s="43">
        <v>485000</v>
      </c>
      <c r="B99" s="44" t="s">
        <v>96</v>
      </c>
      <c r="C99" s="134"/>
      <c r="D99" s="31">
        <f>D100</f>
        <v>0</v>
      </c>
      <c r="E99" s="21">
        <f t="shared" ref="E99:F99" si="24">E100</f>
        <v>0</v>
      </c>
      <c r="F99" s="21">
        <f t="shared" si="24"/>
        <v>0</v>
      </c>
      <c r="G99" s="84">
        <f t="shared" si="16"/>
        <v>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</row>
    <row r="100" spans="1:62">
      <c r="A100" s="45">
        <v>485119</v>
      </c>
      <c r="B100" s="46" t="s">
        <v>97</v>
      </c>
      <c r="C100" s="134"/>
      <c r="D100" s="32">
        <v>0</v>
      </c>
      <c r="E100" s="15"/>
      <c r="F100" s="98"/>
      <c r="G100" s="135">
        <f t="shared" si="16"/>
        <v>0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</row>
    <row r="101" spans="1:62">
      <c r="A101" s="131">
        <v>500000</v>
      </c>
      <c r="B101" s="132" t="s">
        <v>98</v>
      </c>
      <c r="C101" s="134"/>
      <c r="D101" s="80">
        <f>SUM(D102+D113)</f>
        <v>600000</v>
      </c>
      <c r="E101" s="79">
        <f t="shared" ref="E101:F101" si="25">SUM(E102+E113)</f>
        <v>1800000</v>
      </c>
      <c r="F101" s="79">
        <f t="shared" si="25"/>
        <v>700000</v>
      </c>
      <c r="G101" s="83">
        <f t="shared" si="16"/>
        <v>3100000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</row>
    <row r="102" spans="1:62">
      <c r="A102" s="122">
        <v>510000</v>
      </c>
      <c r="B102" s="86" t="s">
        <v>99</v>
      </c>
      <c r="C102" s="134"/>
      <c r="D102" s="88">
        <f>SUM(D103+D106+D111)</f>
        <v>600000</v>
      </c>
      <c r="E102" s="87">
        <f t="shared" ref="E102:F102" si="26">SUM(E103+E106+E111)</f>
        <v>1800000</v>
      </c>
      <c r="F102" s="87">
        <f t="shared" si="26"/>
        <v>700000</v>
      </c>
      <c r="G102" s="89">
        <f t="shared" si="16"/>
        <v>3100000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</row>
    <row r="103" spans="1:62">
      <c r="A103" s="43">
        <v>511000</v>
      </c>
      <c r="B103" s="44" t="s">
        <v>100</v>
      </c>
      <c r="C103" s="134"/>
      <c r="D103" s="31">
        <f>D104+D105</f>
        <v>0</v>
      </c>
      <c r="E103" s="21">
        <f t="shared" ref="E103:F103" si="27">E104+E105</f>
        <v>0</v>
      </c>
      <c r="F103" s="21">
        <f t="shared" si="27"/>
        <v>0</v>
      </c>
      <c r="G103" s="84">
        <f t="shared" si="16"/>
        <v>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</row>
    <row r="104" spans="1:62">
      <c r="A104" s="45">
        <v>511300</v>
      </c>
      <c r="B104" s="46" t="s">
        <v>101</v>
      </c>
      <c r="C104" s="134"/>
      <c r="D104" s="32">
        <v>0</v>
      </c>
      <c r="E104" s="15"/>
      <c r="F104" s="98"/>
      <c r="G104" s="135">
        <f t="shared" si="16"/>
        <v>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</row>
    <row r="105" spans="1:62">
      <c r="A105" s="45">
        <v>511400</v>
      </c>
      <c r="B105" s="46" t="s">
        <v>102</v>
      </c>
      <c r="C105" s="134"/>
      <c r="D105" s="33">
        <v>0</v>
      </c>
      <c r="E105" s="16"/>
      <c r="F105" s="100"/>
      <c r="G105" s="135">
        <f t="shared" si="16"/>
        <v>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</row>
    <row r="106" spans="1:62">
      <c r="A106" s="43">
        <v>512000</v>
      </c>
      <c r="B106" s="44" t="s">
        <v>103</v>
      </c>
      <c r="C106" s="134"/>
      <c r="D106" s="31">
        <f>SUM(D107:D110)</f>
        <v>600000</v>
      </c>
      <c r="E106" s="21">
        <f t="shared" ref="E106:F106" si="28">SUM(E107:E110)</f>
        <v>1800000</v>
      </c>
      <c r="F106" s="21">
        <f t="shared" si="28"/>
        <v>700000</v>
      </c>
      <c r="G106" s="84">
        <f t="shared" si="16"/>
        <v>3100000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</row>
    <row r="107" spans="1:62">
      <c r="A107" s="45">
        <v>512200</v>
      </c>
      <c r="B107" s="46" t="s">
        <v>104</v>
      </c>
      <c r="C107" s="134"/>
      <c r="D107" s="32">
        <v>600000</v>
      </c>
      <c r="E107" s="15"/>
      <c r="F107" s="98"/>
      <c r="G107" s="135">
        <f t="shared" si="16"/>
        <v>600000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</row>
    <row r="108" spans="1:62">
      <c r="A108" s="45">
        <v>512600</v>
      </c>
      <c r="B108" s="46" t="s">
        <v>105</v>
      </c>
      <c r="C108" s="134"/>
      <c r="D108" s="32">
        <v>0</v>
      </c>
      <c r="E108" s="15">
        <v>1800000</v>
      </c>
      <c r="F108" s="98">
        <v>700000</v>
      </c>
      <c r="G108" s="135">
        <f t="shared" si="16"/>
        <v>2500000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</row>
    <row r="109" spans="1:62">
      <c r="A109" s="45">
        <v>512800</v>
      </c>
      <c r="B109" s="46" t="s">
        <v>106</v>
      </c>
      <c r="C109" s="134"/>
      <c r="D109" s="32">
        <v>0</v>
      </c>
      <c r="E109" s="15"/>
      <c r="F109" s="98"/>
      <c r="G109" s="135">
        <f t="shared" si="16"/>
        <v>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</row>
    <row r="110" spans="1:62">
      <c r="A110" s="45">
        <v>512900</v>
      </c>
      <c r="B110" s="46" t="s">
        <v>107</v>
      </c>
      <c r="C110" s="134"/>
      <c r="D110" s="32">
        <v>0</v>
      </c>
      <c r="E110" s="15"/>
      <c r="F110" s="98"/>
      <c r="G110" s="135">
        <f t="shared" si="16"/>
        <v>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</row>
    <row r="111" spans="1:62">
      <c r="A111" s="43">
        <v>515000</v>
      </c>
      <c r="B111" s="44" t="s">
        <v>108</v>
      </c>
      <c r="C111" s="134"/>
      <c r="D111" s="31">
        <f>D112</f>
        <v>0</v>
      </c>
      <c r="E111" s="21">
        <f t="shared" ref="E111:F111" si="29">E112</f>
        <v>0</v>
      </c>
      <c r="F111" s="21">
        <f t="shared" si="29"/>
        <v>0</v>
      </c>
      <c r="G111" s="84">
        <f t="shared" si="16"/>
        <v>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spans="1:62">
      <c r="A112" s="45">
        <v>515100</v>
      </c>
      <c r="B112" s="46" t="s">
        <v>109</v>
      </c>
      <c r="C112" s="134"/>
      <c r="D112" s="33">
        <v>0</v>
      </c>
      <c r="E112" s="16"/>
      <c r="F112" s="100"/>
      <c r="G112" s="135">
        <f t="shared" si="16"/>
        <v>0</v>
      </c>
    </row>
    <row r="113" spans="1:7">
      <c r="A113" s="122">
        <v>520000</v>
      </c>
      <c r="B113" s="86" t="s">
        <v>110</v>
      </c>
      <c r="C113" s="134"/>
      <c r="D113" s="88">
        <f>SUM(D114)</f>
        <v>0</v>
      </c>
      <c r="E113" s="87">
        <f t="shared" ref="E113:F113" si="30">SUM(E114)</f>
        <v>0</v>
      </c>
      <c r="F113" s="87">
        <f t="shared" si="30"/>
        <v>0</v>
      </c>
      <c r="G113" s="89">
        <f t="shared" si="16"/>
        <v>0</v>
      </c>
    </row>
    <row r="114" spans="1:7">
      <c r="A114" s="43">
        <v>523000</v>
      </c>
      <c r="B114" s="44" t="s">
        <v>111</v>
      </c>
      <c r="C114" s="134"/>
      <c r="D114" s="31">
        <f>SUM(D115)</f>
        <v>0</v>
      </c>
      <c r="E114" s="21">
        <f t="shared" ref="E114:F114" si="31">SUM(E115)</f>
        <v>0</v>
      </c>
      <c r="F114" s="21">
        <f t="shared" si="31"/>
        <v>0</v>
      </c>
      <c r="G114" s="84">
        <f t="shared" si="16"/>
        <v>0</v>
      </c>
    </row>
    <row r="115" spans="1:7" ht="15.75" thickBot="1">
      <c r="A115" s="58">
        <v>523100</v>
      </c>
      <c r="B115" s="59" t="s">
        <v>112</v>
      </c>
      <c r="C115" s="134"/>
      <c r="D115" s="36">
        <v>0</v>
      </c>
      <c r="E115" s="19"/>
      <c r="F115" s="102"/>
      <c r="G115" s="137">
        <f t="shared" si="16"/>
        <v>0</v>
      </c>
    </row>
    <row r="116" spans="1:7" ht="15.75" thickBot="1">
      <c r="A116" s="103" t="s">
        <v>113</v>
      </c>
      <c r="B116" s="104" t="s">
        <v>114</v>
      </c>
      <c r="C116" s="134"/>
      <c r="D116" s="126">
        <f>D14+D101</f>
        <v>43050000</v>
      </c>
      <c r="E116" s="127">
        <f t="shared" ref="E116" si="32">E14+E101</f>
        <v>9950000</v>
      </c>
      <c r="F116" s="128">
        <f>F14+F101</f>
        <v>17500000</v>
      </c>
      <c r="G116" s="129">
        <f t="shared" si="16"/>
        <v>70500000</v>
      </c>
    </row>
    <row r="117" spans="1:7">
      <c r="A117" s="6"/>
      <c r="B117" s="6"/>
      <c r="C117" s="134"/>
      <c r="D117" s="6"/>
      <c r="E117" s="6"/>
      <c r="F117" s="6"/>
      <c r="G117" s="40"/>
    </row>
    <row r="118" spans="1:7">
      <c r="A118" s="6"/>
      <c r="B118" s="2" t="s">
        <v>115</v>
      </c>
      <c r="D118" s="2"/>
      <c r="E118" s="2"/>
      <c r="F118" s="2"/>
      <c r="G118" s="39"/>
    </row>
  </sheetData>
  <mergeCells count="5">
    <mergeCell ref="F12:F13"/>
    <mergeCell ref="G12:G13"/>
    <mergeCell ref="A12:B13"/>
    <mergeCell ref="D12:D13"/>
    <mergeCell ref="E12:E13"/>
  </mergeCells>
  <pageMargins left="0.7" right="0.7" top="0.75" bottom="0.75" header="0.3" footer="0.3"/>
  <ignoredErrors>
    <ignoredError sqref="G1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118"/>
  <sheetViews>
    <sheetView tabSelected="1" topLeftCell="A85" workbookViewId="0">
      <selection activeCell="F116" sqref="F116"/>
    </sheetView>
  </sheetViews>
  <sheetFormatPr defaultRowHeight="15"/>
  <cols>
    <col min="1" max="1" width="6.42578125" customWidth="1"/>
    <col min="2" max="2" width="36.140625" customWidth="1"/>
    <col min="3" max="3" width="1" customWidth="1"/>
    <col min="4" max="4" width="9.42578125" bestFit="1" customWidth="1"/>
    <col min="6" max="6" width="11.28515625" bestFit="1" customWidth="1"/>
  </cols>
  <sheetData>
    <row r="1" spans="1:19" s="1" customFormat="1" ht="18" customHeight="1"/>
    <row r="2" spans="1:19" s="1" customFormat="1" ht="18" customHeight="1"/>
    <row r="3" spans="1:19" s="1" customFormat="1" ht="18" customHeight="1"/>
    <row r="4" spans="1:19" s="1" customFormat="1"/>
    <row r="5" spans="1:19" s="1" customFormat="1"/>
    <row r="8" spans="1:19">
      <c r="A8" s="2"/>
      <c r="B8" s="2" t="s">
        <v>0</v>
      </c>
      <c r="C8" s="1"/>
      <c r="D8" s="2"/>
      <c r="E8" s="2" t="s">
        <v>121</v>
      </c>
      <c r="F8" s="2"/>
      <c r="G8" s="39"/>
      <c r="H8" s="3"/>
      <c r="I8" s="2"/>
      <c r="J8" s="4"/>
      <c r="K8" s="2"/>
      <c r="L8" s="39"/>
      <c r="M8" s="1"/>
      <c r="N8" s="2"/>
      <c r="O8" s="2"/>
      <c r="P8" s="2"/>
      <c r="Q8" s="39"/>
      <c r="R8" s="1"/>
      <c r="S8" s="25"/>
    </row>
    <row r="9" spans="1:19">
      <c r="A9" s="6"/>
      <c r="B9" s="6"/>
      <c r="C9" s="1"/>
      <c r="D9" s="6"/>
      <c r="E9" s="6"/>
      <c r="F9" s="6"/>
      <c r="G9" s="40"/>
      <c r="H9" s="7"/>
      <c r="I9" s="6"/>
      <c r="J9" s="8"/>
      <c r="K9" s="6"/>
      <c r="L9" s="40"/>
      <c r="M9" s="1"/>
      <c r="N9" s="6"/>
      <c r="O9" s="6"/>
      <c r="P9" s="6"/>
      <c r="Q9" s="40"/>
      <c r="R9" s="1"/>
      <c r="S9" s="26"/>
    </row>
    <row r="10" spans="1:19">
      <c r="A10" s="6"/>
      <c r="B10" s="10" t="s">
        <v>1</v>
      </c>
      <c r="C10" s="1"/>
      <c r="D10" s="2"/>
      <c r="E10" s="6"/>
      <c r="F10" s="6"/>
      <c r="G10" s="40"/>
      <c r="H10" s="7"/>
      <c r="I10" s="6"/>
      <c r="J10" s="8"/>
      <c r="K10" s="6"/>
      <c r="L10" s="40"/>
      <c r="M10" s="1"/>
      <c r="N10" s="6"/>
      <c r="O10" s="6"/>
      <c r="P10" s="6"/>
      <c r="Q10" s="40"/>
      <c r="R10" s="1"/>
      <c r="S10" s="26"/>
    </row>
    <row r="11" spans="1:19" ht="15.75" thickBot="1">
      <c r="A11" s="6"/>
      <c r="B11" s="6"/>
      <c r="C11" s="1"/>
      <c r="D11" s="6"/>
      <c r="E11" s="6"/>
      <c r="F11" s="6"/>
      <c r="G11" s="40"/>
      <c r="H11" s="7"/>
      <c r="I11" s="6"/>
      <c r="J11" s="8"/>
      <c r="K11" s="6"/>
      <c r="L11" s="40"/>
      <c r="M11" s="1"/>
      <c r="N11" s="6"/>
      <c r="O11" s="6"/>
      <c r="P11" s="6"/>
      <c r="Q11" s="40"/>
      <c r="R11" s="1"/>
      <c r="S11" s="26"/>
    </row>
    <row r="12" spans="1:19" ht="15.75" thickBot="1">
      <c r="A12" s="146" t="s">
        <v>3</v>
      </c>
      <c r="B12" s="147"/>
      <c r="C12" s="134"/>
      <c r="D12" s="150" t="s">
        <v>8</v>
      </c>
      <c r="E12" s="152" t="s">
        <v>9</v>
      </c>
      <c r="F12" s="142" t="s">
        <v>124</v>
      </c>
      <c r="G12" s="144" t="s">
        <v>10</v>
      </c>
      <c r="H12" s="1"/>
      <c r="I12" s="1"/>
    </row>
    <row r="13" spans="1:19">
      <c r="A13" s="148"/>
      <c r="B13" s="149"/>
      <c r="C13" s="134"/>
      <c r="D13" s="151"/>
      <c r="E13" s="153"/>
      <c r="F13" s="143"/>
      <c r="G13" s="145"/>
      <c r="H13" s="1"/>
      <c r="I13" s="1"/>
    </row>
    <row r="14" spans="1:19">
      <c r="A14" s="130">
        <v>400000</v>
      </c>
      <c r="B14" s="133" t="s">
        <v>12</v>
      </c>
      <c r="C14" s="134"/>
      <c r="D14" s="82">
        <f>SUM(D15+D32+D79+D83+D89+D91)</f>
        <v>31608000</v>
      </c>
      <c r="E14" s="81">
        <f>E15+E32+E79+E83+E89+E91</f>
        <v>11700000</v>
      </c>
      <c r="F14" s="81">
        <f>F15+F32+F79+F83+F89+F91</f>
        <v>2450000</v>
      </c>
      <c r="G14" s="83">
        <f>SUM(D14:F14)</f>
        <v>45758000</v>
      </c>
      <c r="H14" s="1"/>
      <c r="I14" s="1"/>
    </row>
    <row r="15" spans="1:19">
      <c r="A15" s="122">
        <v>410000</v>
      </c>
      <c r="B15" s="86" t="s">
        <v>13</v>
      </c>
      <c r="C15" s="134"/>
      <c r="D15" s="88">
        <f>SUM(D16+D18+D22+D24+D28+D30)</f>
        <v>18308000</v>
      </c>
      <c r="E15" s="87">
        <f t="shared" ref="E15:F15" si="0">SUM(E16+E18+E22+E24+E28+E30)</f>
        <v>0</v>
      </c>
      <c r="F15" s="87">
        <f t="shared" si="0"/>
        <v>0</v>
      </c>
      <c r="G15" s="89">
        <f t="shared" ref="G15:G78" si="1">SUM(D15:F15)</f>
        <v>18308000</v>
      </c>
      <c r="H15" s="1"/>
      <c r="I15" s="1"/>
    </row>
    <row r="16" spans="1:19">
      <c r="A16" s="43">
        <v>411000</v>
      </c>
      <c r="B16" s="44" t="s">
        <v>14</v>
      </c>
      <c r="C16" s="134"/>
      <c r="D16" s="27">
        <f>D17</f>
        <v>14800000</v>
      </c>
      <c r="E16" s="20">
        <f t="shared" ref="E16:F16" si="2">E17</f>
        <v>0</v>
      </c>
      <c r="F16" s="20">
        <f t="shared" si="2"/>
        <v>0</v>
      </c>
      <c r="G16" s="84">
        <f t="shared" si="1"/>
        <v>14800000</v>
      </c>
      <c r="H16" s="1"/>
      <c r="I16" s="1"/>
    </row>
    <row r="17" spans="1:9">
      <c r="A17" s="90">
        <v>411100</v>
      </c>
      <c r="B17" s="91" t="s">
        <v>15</v>
      </c>
      <c r="C17" s="134"/>
      <c r="D17" s="93">
        <v>14800000</v>
      </c>
      <c r="E17" s="92"/>
      <c r="F17" s="92"/>
      <c r="G17" s="135">
        <f t="shared" si="1"/>
        <v>14800000</v>
      </c>
      <c r="H17" s="1"/>
      <c r="I17" s="1"/>
    </row>
    <row r="18" spans="1:9">
      <c r="A18" s="43">
        <v>412000</v>
      </c>
      <c r="B18" s="44" t="s">
        <v>16</v>
      </c>
      <c r="C18" s="134"/>
      <c r="D18" s="27">
        <f>D19+D20+D21</f>
        <v>2608000</v>
      </c>
      <c r="E18" s="20">
        <f t="shared" ref="E18:F18" si="3">E19+E20+E21</f>
        <v>0</v>
      </c>
      <c r="F18" s="20">
        <f t="shared" si="3"/>
        <v>0</v>
      </c>
      <c r="G18" s="84">
        <f t="shared" si="1"/>
        <v>2608000</v>
      </c>
      <c r="H18" s="1"/>
      <c r="I18" s="1"/>
    </row>
    <row r="19" spans="1:9">
      <c r="A19" s="45">
        <v>412100</v>
      </c>
      <c r="B19" s="46" t="s">
        <v>17</v>
      </c>
      <c r="C19" s="134"/>
      <c r="D19" s="93">
        <v>1750000</v>
      </c>
      <c r="E19" s="92"/>
      <c r="F19" s="92"/>
      <c r="G19" s="135">
        <f t="shared" si="1"/>
        <v>1750000</v>
      </c>
      <c r="H19" s="1"/>
      <c r="I19" s="1"/>
    </row>
    <row r="20" spans="1:9">
      <c r="A20" s="45">
        <v>412200</v>
      </c>
      <c r="B20" s="46" t="s">
        <v>18</v>
      </c>
      <c r="C20" s="134"/>
      <c r="D20" s="93">
        <v>750000</v>
      </c>
      <c r="E20" s="92"/>
      <c r="F20" s="92"/>
      <c r="G20" s="135">
        <f t="shared" si="1"/>
        <v>750000</v>
      </c>
      <c r="H20" s="1"/>
      <c r="I20" s="1"/>
    </row>
    <row r="21" spans="1:9">
      <c r="A21" s="45">
        <v>412300</v>
      </c>
      <c r="B21" s="46" t="s">
        <v>19</v>
      </c>
      <c r="C21" s="134"/>
      <c r="D21" s="93">
        <v>108000</v>
      </c>
      <c r="E21" s="92"/>
      <c r="F21" s="92"/>
      <c r="G21" s="135">
        <f t="shared" si="1"/>
        <v>108000</v>
      </c>
      <c r="H21" s="1"/>
      <c r="I21" s="1"/>
    </row>
    <row r="22" spans="1:9">
      <c r="A22" s="43">
        <v>413000</v>
      </c>
      <c r="B22" s="44" t="s">
        <v>20</v>
      </c>
      <c r="C22" s="134"/>
      <c r="D22" s="27">
        <f>D23</f>
        <v>650000</v>
      </c>
      <c r="E22" s="20">
        <f t="shared" ref="E22:F22" si="4">E23</f>
        <v>0</v>
      </c>
      <c r="F22" s="20">
        <f t="shared" si="4"/>
        <v>0</v>
      </c>
      <c r="G22" s="84">
        <f t="shared" si="1"/>
        <v>650000</v>
      </c>
      <c r="H22" s="1"/>
      <c r="I22" s="1"/>
    </row>
    <row r="23" spans="1:9">
      <c r="A23" s="45">
        <v>413100</v>
      </c>
      <c r="B23" s="46" t="s">
        <v>21</v>
      </c>
      <c r="C23" s="134"/>
      <c r="D23" s="29">
        <v>650000</v>
      </c>
      <c r="E23" s="14"/>
      <c r="F23" s="96"/>
      <c r="G23" s="135">
        <f t="shared" si="1"/>
        <v>650000</v>
      </c>
      <c r="H23" s="1"/>
      <c r="I23" s="1"/>
    </row>
    <row r="24" spans="1:9">
      <c r="A24" s="43">
        <v>414000</v>
      </c>
      <c r="B24" s="44" t="s">
        <v>22</v>
      </c>
      <c r="C24" s="134"/>
      <c r="D24" s="27">
        <f>D25+D26+D27</f>
        <v>250000</v>
      </c>
      <c r="E24" s="20">
        <f t="shared" ref="E24:F24" si="5">E25+E26+E27</f>
        <v>0</v>
      </c>
      <c r="F24" s="20">
        <f t="shared" si="5"/>
        <v>0</v>
      </c>
      <c r="G24" s="84">
        <f t="shared" si="1"/>
        <v>250000</v>
      </c>
      <c r="H24" s="1"/>
      <c r="I24" s="1"/>
    </row>
    <row r="25" spans="1:9">
      <c r="A25" s="45">
        <v>414100</v>
      </c>
      <c r="B25" s="46" t="s">
        <v>23</v>
      </c>
      <c r="C25" s="134"/>
      <c r="D25" s="97">
        <v>0</v>
      </c>
      <c r="E25" s="96"/>
      <c r="F25" s="96"/>
      <c r="G25" s="135">
        <f t="shared" si="1"/>
        <v>0</v>
      </c>
      <c r="H25" s="1"/>
      <c r="I25" s="1"/>
    </row>
    <row r="26" spans="1:9">
      <c r="A26" s="45">
        <v>414300</v>
      </c>
      <c r="B26" s="46" t="s">
        <v>24</v>
      </c>
      <c r="C26" s="134"/>
      <c r="D26" s="93">
        <v>250000</v>
      </c>
      <c r="E26" s="92"/>
      <c r="F26" s="92"/>
      <c r="G26" s="135">
        <f t="shared" si="1"/>
        <v>250000</v>
      </c>
      <c r="H26" s="1"/>
      <c r="I26" s="1"/>
    </row>
    <row r="27" spans="1:9">
      <c r="A27" s="45">
        <v>414400</v>
      </c>
      <c r="B27" s="46" t="s">
        <v>25</v>
      </c>
      <c r="C27" s="134"/>
      <c r="D27" s="97">
        <v>0</v>
      </c>
      <c r="E27" s="96"/>
      <c r="F27" s="96"/>
      <c r="G27" s="135">
        <f t="shared" si="1"/>
        <v>0</v>
      </c>
      <c r="H27" s="1"/>
      <c r="I27" s="1"/>
    </row>
    <row r="28" spans="1:9">
      <c r="A28" s="43">
        <v>415000</v>
      </c>
      <c r="B28" s="44" t="s">
        <v>26</v>
      </c>
      <c r="C28" s="13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84">
        <f t="shared" si="1"/>
        <v>0</v>
      </c>
      <c r="H28" s="1"/>
      <c r="I28" s="1"/>
    </row>
    <row r="29" spans="1:9">
      <c r="A29" s="45">
        <v>415100</v>
      </c>
      <c r="B29" s="46" t="s">
        <v>27</v>
      </c>
      <c r="C29" s="134"/>
      <c r="D29" s="97">
        <v>0</v>
      </c>
      <c r="E29" s="96"/>
      <c r="F29" s="96"/>
      <c r="G29" s="135">
        <f t="shared" si="1"/>
        <v>0</v>
      </c>
      <c r="H29" s="1"/>
      <c r="I29" s="1"/>
    </row>
    <row r="30" spans="1:9">
      <c r="A30" s="43">
        <v>416000</v>
      </c>
      <c r="B30" s="44" t="s">
        <v>28</v>
      </c>
      <c r="C30" s="134"/>
      <c r="D30" s="31">
        <f>D31</f>
        <v>0</v>
      </c>
      <c r="E30" s="21">
        <f t="shared" ref="E30:F30" si="7">E31</f>
        <v>0</v>
      </c>
      <c r="F30" s="21">
        <f t="shared" si="7"/>
        <v>0</v>
      </c>
      <c r="G30" s="84">
        <f t="shared" si="1"/>
        <v>0</v>
      </c>
      <c r="H30" s="1"/>
      <c r="I30" s="1"/>
    </row>
    <row r="31" spans="1:9">
      <c r="A31" s="45">
        <v>416100</v>
      </c>
      <c r="B31" s="46" t="s">
        <v>29</v>
      </c>
      <c r="C31" s="134"/>
      <c r="D31" s="99">
        <v>0</v>
      </c>
      <c r="E31" s="98"/>
      <c r="F31" s="98"/>
      <c r="G31" s="135">
        <f t="shared" si="1"/>
        <v>0</v>
      </c>
      <c r="H31" s="1"/>
      <c r="I31" s="1"/>
    </row>
    <row r="32" spans="1:9">
      <c r="A32" s="122">
        <v>420000</v>
      </c>
      <c r="B32" s="86" t="s">
        <v>30</v>
      </c>
      <c r="C32" s="134"/>
      <c r="D32" s="88">
        <f>SUM(D33+D49+D54+D63+D68+D71)</f>
        <v>12000000</v>
      </c>
      <c r="E32" s="87">
        <f t="shared" ref="E32:F32" si="8">SUM(E33+E49+E54+E63+E68+E71)</f>
        <v>11700000</v>
      </c>
      <c r="F32" s="87">
        <f t="shared" si="8"/>
        <v>2450000</v>
      </c>
      <c r="G32" s="89">
        <f t="shared" si="1"/>
        <v>26150000</v>
      </c>
      <c r="H32" s="1"/>
      <c r="I32" s="1"/>
    </row>
    <row r="33" spans="1:9">
      <c r="A33" s="43">
        <v>421000</v>
      </c>
      <c r="B33" s="44" t="s">
        <v>31</v>
      </c>
      <c r="C33" s="134"/>
      <c r="D33" s="31">
        <f>SUM(D34:D48)</f>
        <v>2530000</v>
      </c>
      <c r="E33" s="21">
        <f t="shared" ref="E33:F33" si="9">SUM(E34:E48)</f>
        <v>0</v>
      </c>
      <c r="F33" s="21">
        <f t="shared" si="9"/>
        <v>0</v>
      </c>
      <c r="G33" s="84">
        <f t="shared" si="1"/>
        <v>2530000</v>
      </c>
      <c r="H33" s="1"/>
      <c r="I33" s="1"/>
    </row>
    <row r="34" spans="1:9">
      <c r="A34" s="45">
        <v>421100</v>
      </c>
      <c r="B34" s="46" t="s">
        <v>32</v>
      </c>
      <c r="C34" s="134"/>
      <c r="D34" s="33">
        <v>1500000</v>
      </c>
      <c r="E34" s="100"/>
      <c r="F34" s="100"/>
      <c r="G34" s="135">
        <f t="shared" si="1"/>
        <v>1500000</v>
      </c>
      <c r="H34" s="1"/>
      <c r="I34" s="1"/>
    </row>
    <row r="35" spans="1:9">
      <c r="A35" s="45">
        <v>421211</v>
      </c>
      <c r="B35" s="46" t="s">
        <v>33</v>
      </c>
      <c r="C35" s="134"/>
      <c r="D35" s="34">
        <v>0</v>
      </c>
      <c r="E35" s="100"/>
      <c r="F35" s="100"/>
      <c r="G35" s="135">
        <f t="shared" si="1"/>
        <v>0</v>
      </c>
      <c r="H35" s="1"/>
      <c r="I35" s="1"/>
    </row>
    <row r="36" spans="1:9">
      <c r="A36" s="45">
        <v>421221</v>
      </c>
      <c r="B36" s="46" t="s">
        <v>34</v>
      </c>
      <c r="C36" s="134"/>
      <c r="D36" s="34">
        <v>0</v>
      </c>
      <c r="E36" s="100"/>
      <c r="F36" s="100"/>
      <c r="G36" s="135">
        <f t="shared" si="1"/>
        <v>0</v>
      </c>
      <c r="H36" s="1"/>
      <c r="I36" s="1"/>
    </row>
    <row r="37" spans="1:9">
      <c r="A37" s="45">
        <v>421222</v>
      </c>
      <c r="B37" s="46" t="s">
        <v>35</v>
      </c>
      <c r="C37" s="134"/>
      <c r="D37" s="34">
        <v>0</v>
      </c>
      <c r="E37" s="100"/>
      <c r="F37" s="100"/>
      <c r="G37" s="135">
        <f t="shared" si="1"/>
        <v>0</v>
      </c>
      <c r="H37" s="1"/>
      <c r="I37" s="1"/>
    </row>
    <row r="38" spans="1:9">
      <c r="A38" s="45">
        <v>421225</v>
      </c>
      <c r="B38" s="46" t="s">
        <v>36</v>
      </c>
      <c r="C38" s="134"/>
      <c r="D38" s="33">
        <v>0</v>
      </c>
      <c r="E38" s="100"/>
      <c r="F38" s="100"/>
      <c r="G38" s="135">
        <f t="shared" si="1"/>
        <v>0</v>
      </c>
      <c r="H38" s="1"/>
      <c r="I38" s="1"/>
    </row>
    <row r="39" spans="1:9">
      <c r="A39" s="45">
        <v>421311</v>
      </c>
      <c r="B39" s="46" t="s">
        <v>37</v>
      </c>
      <c r="C39" s="134"/>
      <c r="D39" s="34">
        <v>0</v>
      </c>
      <c r="E39" s="100"/>
      <c r="F39" s="100"/>
      <c r="G39" s="135">
        <f t="shared" si="1"/>
        <v>0</v>
      </c>
      <c r="H39" s="1"/>
      <c r="I39" s="1"/>
    </row>
    <row r="40" spans="1:9">
      <c r="A40" s="45">
        <v>421321</v>
      </c>
      <c r="B40" s="46" t="s">
        <v>38</v>
      </c>
      <c r="C40" s="134"/>
      <c r="D40" s="34">
        <v>0</v>
      </c>
      <c r="E40" s="100"/>
      <c r="F40" s="100"/>
      <c r="G40" s="135">
        <f t="shared" si="1"/>
        <v>0</v>
      </c>
      <c r="H40" s="1"/>
      <c r="I40" s="1"/>
    </row>
    <row r="41" spans="1:9">
      <c r="A41" s="45">
        <v>421323</v>
      </c>
      <c r="B41" s="46" t="s">
        <v>39</v>
      </c>
      <c r="C41" s="134"/>
      <c r="D41" s="33">
        <v>0</v>
      </c>
      <c r="E41" s="100"/>
      <c r="F41" s="100"/>
      <c r="G41" s="135">
        <f t="shared" si="1"/>
        <v>0</v>
      </c>
      <c r="H41" s="1"/>
      <c r="I41" s="1"/>
    </row>
    <row r="42" spans="1:9">
      <c r="A42" s="45">
        <v>421324</v>
      </c>
      <c r="B42" s="46" t="s">
        <v>40</v>
      </c>
      <c r="C42" s="134"/>
      <c r="D42" s="33">
        <v>0</v>
      </c>
      <c r="E42" s="100"/>
      <c r="F42" s="100"/>
      <c r="G42" s="135">
        <f t="shared" si="1"/>
        <v>0</v>
      </c>
      <c r="H42" s="1"/>
      <c r="I42" s="1"/>
    </row>
    <row r="43" spans="1:9">
      <c r="A43" s="45">
        <v>421325</v>
      </c>
      <c r="B43" s="46" t="s">
        <v>41</v>
      </c>
      <c r="C43" s="134"/>
      <c r="D43" s="33">
        <v>200000</v>
      </c>
      <c r="E43" s="100"/>
      <c r="F43" s="100"/>
      <c r="G43" s="135">
        <f t="shared" si="1"/>
        <v>200000</v>
      </c>
      <c r="H43" s="1"/>
      <c r="I43" s="1"/>
    </row>
    <row r="44" spans="1:9">
      <c r="A44" s="45">
        <v>421391</v>
      </c>
      <c r="B44" s="46" t="s">
        <v>42</v>
      </c>
      <c r="C44" s="134"/>
      <c r="D44" s="33">
        <v>0</v>
      </c>
      <c r="E44" s="100"/>
      <c r="F44" s="100"/>
      <c r="G44" s="135">
        <f t="shared" si="1"/>
        <v>0</v>
      </c>
      <c r="H44" s="1"/>
      <c r="I44" s="1"/>
    </row>
    <row r="45" spans="1:9">
      <c r="A45" s="45">
        <v>421400</v>
      </c>
      <c r="B45" s="46" t="s">
        <v>43</v>
      </c>
      <c r="C45" s="134"/>
      <c r="D45" s="33">
        <v>500000</v>
      </c>
      <c r="E45" s="100"/>
      <c r="F45" s="100"/>
      <c r="G45" s="135">
        <f t="shared" si="1"/>
        <v>500000</v>
      </c>
      <c r="H45" s="1"/>
      <c r="I45" s="1"/>
    </row>
    <row r="46" spans="1:9">
      <c r="A46" s="45">
        <v>421500</v>
      </c>
      <c r="B46" s="46" t="s">
        <v>44</v>
      </c>
      <c r="C46" s="134"/>
      <c r="D46" s="33">
        <v>300000</v>
      </c>
      <c r="E46" s="100"/>
      <c r="F46" s="100"/>
      <c r="G46" s="135">
        <f t="shared" si="1"/>
        <v>300000</v>
      </c>
      <c r="H46" s="1"/>
      <c r="I46" s="1"/>
    </row>
    <row r="47" spans="1:9">
      <c r="A47" s="45">
        <v>421600</v>
      </c>
      <c r="B47" s="46" t="s">
        <v>45</v>
      </c>
      <c r="C47" s="134"/>
      <c r="D47" s="33">
        <v>0</v>
      </c>
      <c r="E47" s="100"/>
      <c r="F47" s="100"/>
      <c r="G47" s="135">
        <f t="shared" si="1"/>
        <v>0</v>
      </c>
      <c r="H47" s="1"/>
      <c r="I47" s="1"/>
    </row>
    <row r="48" spans="1:9">
      <c r="A48" s="45">
        <v>421900</v>
      </c>
      <c r="B48" s="46" t="s">
        <v>46</v>
      </c>
      <c r="C48" s="134"/>
      <c r="D48" s="32">
        <v>30000</v>
      </c>
      <c r="E48" s="98"/>
      <c r="F48" s="98"/>
      <c r="G48" s="135">
        <f t="shared" si="1"/>
        <v>30000</v>
      </c>
      <c r="H48" s="1"/>
      <c r="I48" s="1"/>
    </row>
    <row r="49" spans="1:9">
      <c r="A49" s="43">
        <v>422000</v>
      </c>
      <c r="B49" s="44" t="s">
        <v>47</v>
      </c>
      <c r="C49" s="134"/>
      <c r="D49" s="31">
        <f>D50+D51+D52+D53</f>
        <v>320000</v>
      </c>
      <c r="E49" s="21">
        <f t="shared" ref="E49:F49" si="10">E50+E51+E52+E53</f>
        <v>600000</v>
      </c>
      <c r="F49" s="21">
        <f t="shared" si="10"/>
        <v>700000</v>
      </c>
      <c r="G49" s="84">
        <f t="shared" si="1"/>
        <v>1620000</v>
      </c>
      <c r="H49" s="1"/>
      <c r="I49" s="1"/>
    </row>
    <row r="50" spans="1:9">
      <c r="A50" s="45">
        <v>422100</v>
      </c>
      <c r="B50" s="46" t="s">
        <v>48</v>
      </c>
      <c r="C50" s="134"/>
      <c r="D50" s="32">
        <v>0</v>
      </c>
      <c r="E50" s="15"/>
      <c r="F50" s="98"/>
      <c r="G50" s="135">
        <f t="shared" si="1"/>
        <v>0</v>
      </c>
      <c r="H50" s="1"/>
      <c r="I50" s="1"/>
    </row>
    <row r="51" spans="1:9">
      <c r="A51" s="45">
        <v>422200</v>
      </c>
      <c r="B51" s="46" t="s">
        <v>49</v>
      </c>
      <c r="C51" s="134"/>
      <c r="D51" s="32">
        <v>0</v>
      </c>
      <c r="E51" s="15">
        <v>600000</v>
      </c>
      <c r="F51" s="98">
        <v>700000</v>
      </c>
      <c r="G51" s="135">
        <f t="shared" si="1"/>
        <v>1300000</v>
      </c>
      <c r="H51" s="1"/>
      <c r="I51" s="1"/>
    </row>
    <row r="52" spans="1:9">
      <c r="A52" s="45">
        <v>422300</v>
      </c>
      <c r="B52" s="46" t="s">
        <v>50</v>
      </c>
      <c r="C52" s="134"/>
      <c r="D52" s="32">
        <v>0</v>
      </c>
      <c r="E52" s="15"/>
      <c r="F52" s="98"/>
      <c r="G52" s="135">
        <f t="shared" si="1"/>
        <v>0</v>
      </c>
      <c r="H52" s="1"/>
      <c r="I52" s="1"/>
    </row>
    <row r="53" spans="1:9">
      <c r="A53" s="45">
        <v>422900</v>
      </c>
      <c r="B53" s="46" t="s">
        <v>51</v>
      </c>
      <c r="C53" s="134"/>
      <c r="D53" s="32">
        <v>320000</v>
      </c>
      <c r="E53" s="15"/>
      <c r="F53" s="98"/>
      <c r="G53" s="135">
        <f t="shared" si="1"/>
        <v>320000</v>
      </c>
      <c r="H53" s="1"/>
      <c r="I53" s="9"/>
    </row>
    <row r="54" spans="1:9">
      <c r="A54" s="43">
        <v>423000</v>
      </c>
      <c r="B54" s="44" t="s">
        <v>52</v>
      </c>
      <c r="C54" s="134"/>
      <c r="D54" s="31">
        <f>D55+D56+D57+D58+D59+D60+D61+D62</f>
        <v>3950000</v>
      </c>
      <c r="E54" s="21">
        <f t="shared" ref="E54:F54" si="11">E55+E56+E57+E58+E59+E60+E61+E62</f>
        <v>800000</v>
      </c>
      <c r="F54" s="21">
        <f t="shared" si="11"/>
        <v>600000</v>
      </c>
      <c r="G54" s="84">
        <f t="shared" si="1"/>
        <v>5350000</v>
      </c>
      <c r="H54" s="1"/>
      <c r="I54" s="1"/>
    </row>
    <row r="55" spans="1:9">
      <c r="A55" s="45">
        <v>423100</v>
      </c>
      <c r="B55" s="46" t="s">
        <v>53</v>
      </c>
      <c r="C55" s="134"/>
      <c r="D55" s="32">
        <v>0</v>
      </c>
      <c r="E55" s="15"/>
      <c r="F55" s="98"/>
      <c r="G55" s="135">
        <f t="shared" si="1"/>
        <v>0</v>
      </c>
      <c r="H55" s="1"/>
      <c r="I55" s="1"/>
    </row>
    <row r="56" spans="1:9">
      <c r="A56" s="45">
        <v>423200</v>
      </c>
      <c r="B56" s="46" t="s">
        <v>54</v>
      </c>
      <c r="C56" s="134"/>
      <c r="D56" s="32">
        <v>150000</v>
      </c>
      <c r="E56" s="15"/>
      <c r="F56" s="98"/>
      <c r="G56" s="135">
        <f t="shared" si="1"/>
        <v>150000</v>
      </c>
      <c r="H56" s="1"/>
      <c r="I56" s="1"/>
    </row>
    <row r="57" spans="1:9">
      <c r="A57" s="45">
        <v>423300</v>
      </c>
      <c r="B57" s="46" t="s">
        <v>55</v>
      </c>
      <c r="C57" s="134"/>
      <c r="D57" s="32">
        <v>100000</v>
      </c>
      <c r="E57" s="15"/>
      <c r="F57" s="98"/>
      <c r="G57" s="135">
        <f t="shared" si="1"/>
        <v>100000</v>
      </c>
      <c r="H57" s="1"/>
      <c r="I57" s="1"/>
    </row>
    <row r="58" spans="1:9">
      <c r="A58" s="45">
        <v>423400</v>
      </c>
      <c r="B58" s="46" t="s">
        <v>56</v>
      </c>
      <c r="C58" s="134"/>
      <c r="D58" s="32">
        <v>0</v>
      </c>
      <c r="E58" s="15">
        <v>400000</v>
      </c>
      <c r="F58" s="98">
        <v>200000</v>
      </c>
      <c r="G58" s="135">
        <f t="shared" si="1"/>
        <v>600000</v>
      </c>
      <c r="H58" s="1"/>
      <c r="I58" s="1"/>
    </row>
    <row r="59" spans="1:9">
      <c r="A59" s="45">
        <v>423500</v>
      </c>
      <c r="B59" s="46" t="s">
        <v>57</v>
      </c>
      <c r="C59" s="134"/>
      <c r="D59" s="33">
        <v>1500000</v>
      </c>
      <c r="E59" s="16"/>
      <c r="F59" s="100"/>
      <c r="G59" s="135">
        <f t="shared" si="1"/>
        <v>1500000</v>
      </c>
      <c r="H59" s="1"/>
      <c r="I59" s="1"/>
    </row>
    <row r="60" spans="1:9">
      <c r="A60" s="45">
        <v>423600</v>
      </c>
      <c r="B60" s="46" t="s">
        <v>58</v>
      </c>
      <c r="C60" s="134"/>
      <c r="D60" s="32">
        <v>0</v>
      </c>
      <c r="E60" s="15"/>
      <c r="F60" s="98"/>
      <c r="G60" s="135">
        <f t="shared" si="1"/>
        <v>0</v>
      </c>
      <c r="H60" s="1"/>
      <c r="I60" s="1"/>
    </row>
    <row r="61" spans="1:9">
      <c r="A61" s="45">
        <v>423700</v>
      </c>
      <c r="B61" s="46" t="s">
        <v>59</v>
      </c>
      <c r="C61" s="134"/>
      <c r="D61" s="32">
        <v>400000</v>
      </c>
      <c r="E61" s="15">
        <v>200000</v>
      </c>
      <c r="F61" s="98">
        <v>200000</v>
      </c>
      <c r="G61" s="135">
        <f t="shared" si="1"/>
        <v>800000</v>
      </c>
      <c r="H61" s="1"/>
      <c r="I61" s="1"/>
    </row>
    <row r="62" spans="1:9">
      <c r="A62" s="45">
        <v>423900</v>
      </c>
      <c r="B62" s="46" t="s">
        <v>60</v>
      </c>
      <c r="C62" s="134"/>
      <c r="D62" s="32">
        <v>1800000</v>
      </c>
      <c r="E62" s="15">
        <v>200000</v>
      </c>
      <c r="F62" s="98">
        <v>200000</v>
      </c>
      <c r="G62" s="135">
        <f t="shared" si="1"/>
        <v>2200000</v>
      </c>
      <c r="H62" s="1"/>
      <c r="I62" s="1"/>
    </row>
    <row r="63" spans="1:9">
      <c r="A63" s="43">
        <v>424000</v>
      </c>
      <c r="B63" s="44" t="s">
        <v>61</v>
      </c>
      <c r="C63" s="134"/>
      <c r="D63" s="31">
        <f>D64+D65+D66+D67</f>
        <v>0</v>
      </c>
      <c r="E63" s="21">
        <f t="shared" ref="E63" si="12">E64+E65+E66+E67</f>
        <v>9800000</v>
      </c>
      <c r="F63" s="21">
        <f>F64+F65+F66+F67</f>
        <v>1000000</v>
      </c>
      <c r="G63" s="84">
        <f t="shared" si="1"/>
        <v>10800000</v>
      </c>
      <c r="H63" s="1"/>
      <c r="I63" s="1"/>
    </row>
    <row r="64" spans="1:9">
      <c r="A64" s="45">
        <v>424200</v>
      </c>
      <c r="B64" s="46" t="s">
        <v>62</v>
      </c>
      <c r="C64" s="134"/>
      <c r="D64" s="34">
        <v>0</v>
      </c>
      <c r="E64" s="17">
        <v>9800000</v>
      </c>
      <c r="F64" s="100">
        <v>1000000</v>
      </c>
      <c r="G64" s="135">
        <f t="shared" si="1"/>
        <v>10800000</v>
      </c>
      <c r="H64" s="1"/>
      <c r="I64" s="1"/>
    </row>
    <row r="65" spans="1:9">
      <c r="A65" s="45">
        <v>424300</v>
      </c>
      <c r="B65" s="46" t="s">
        <v>63</v>
      </c>
      <c r="C65" s="134"/>
      <c r="D65" s="32">
        <v>0</v>
      </c>
      <c r="E65" s="15"/>
      <c r="F65" s="98"/>
      <c r="G65" s="135">
        <f t="shared" si="1"/>
        <v>0</v>
      </c>
      <c r="H65" s="1"/>
      <c r="I65" s="1"/>
    </row>
    <row r="66" spans="1:9">
      <c r="A66" s="45">
        <v>424600</v>
      </c>
      <c r="B66" s="46" t="s">
        <v>64</v>
      </c>
      <c r="C66" s="134"/>
      <c r="D66" s="32">
        <v>0</v>
      </c>
      <c r="E66" s="15"/>
      <c r="F66" s="98"/>
      <c r="G66" s="135">
        <f t="shared" si="1"/>
        <v>0</v>
      </c>
      <c r="H66" s="1"/>
      <c r="I66" s="1"/>
    </row>
    <row r="67" spans="1:9">
      <c r="A67" s="45">
        <v>424900</v>
      </c>
      <c r="B67" s="46" t="s">
        <v>65</v>
      </c>
      <c r="C67" s="134"/>
      <c r="D67" s="32">
        <v>0</v>
      </c>
      <c r="E67" s="15"/>
      <c r="F67" s="98"/>
      <c r="G67" s="135">
        <f t="shared" si="1"/>
        <v>0</v>
      </c>
      <c r="H67" s="1"/>
      <c r="I67" s="1"/>
    </row>
    <row r="68" spans="1:9">
      <c r="A68" s="43">
        <v>425000</v>
      </c>
      <c r="B68" s="44" t="s">
        <v>66</v>
      </c>
      <c r="C68" s="134"/>
      <c r="D68" s="31">
        <f>D69+D70</f>
        <v>3400000</v>
      </c>
      <c r="E68" s="21">
        <f t="shared" ref="E68:F68" si="13">E69+E70</f>
        <v>200000</v>
      </c>
      <c r="F68" s="21">
        <f t="shared" si="13"/>
        <v>0</v>
      </c>
      <c r="G68" s="84">
        <f t="shared" si="1"/>
        <v>3600000</v>
      </c>
      <c r="H68" s="1"/>
      <c r="I68" s="1"/>
    </row>
    <row r="69" spans="1:9">
      <c r="A69" s="45">
        <v>425100</v>
      </c>
      <c r="B69" s="46" t="s">
        <v>67</v>
      </c>
      <c r="C69" s="134"/>
      <c r="D69" s="34">
        <v>3000000</v>
      </c>
      <c r="E69" s="17"/>
      <c r="F69" s="100"/>
      <c r="G69" s="135">
        <f t="shared" si="1"/>
        <v>3000000</v>
      </c>
      <c r="H69" s="1"/>
      <c r="I69" s="1"/>
    </row>
    <row r="70" spans="1:9">
      <c r="A70" s="45">
        <v>425200</v>
      </c>
      <c r="B70" s="46" t="s">
        <v>68</v>
      </c>
      <c r="C70" s="134"/>
      <c r="D70" s="32">
        <v>400000</v>
      </c>
      <c r="E70" s="15">
        <v>200000</v>
      </c>
      <c r="F70" s="98"/>
      <c r="G70" s="135">
        <f t="shared" si="1"/>
        <v>600000</v>
      </c>
      <c r="H70" s="1"/>
      <c r="I70" s="1"/>
    </row>
    <row r="71" spans="1:9">
      <c r="A71" s="43">
        <v>426000</v>
      </c>
      <c r="B71" s="44" t="s">
        <v>69</v>
      </c>
      <c r="C71" s="134"/>
      <c r="D71" s="31">
        <f>SUM(D72:D78)</f>
        <v>1800000</v>
      </c>
      <c r="E71" s="21">
        <f t="shared" ref="E71:F71" si="14">SUM(E72:E78)</f>
        <v>300000</v>
      </c>
      <c r="F71" s="21">
        <f t="shared" si="14"/>
        <v>150000</v>
      </c>
      <c r="G71" s="84">
        <f t="shared" si="1"/>
        <v>2250000</v>
      </c>
      <c r="H71" s="1"/>
      <c r="I71" s="1"/>
    </row>
    <row r="72" spans="1:9">
      <c r="A72" s="45">
        <v>426100</v>
      </c>
      <c r="B72" s="46" t="s">
        <v>70</v>
      </c>
      <c r="C72" s="134"/>
      <c r="D72" s="32">
        <v>200000</v>
      </c>
      <c r="E72" s="15"/>
      <c r="F72" s="98"/>
      <c r="G72" s="135">
        <f t="shared" si="1"/>
        <v>200000</v>
      </c>
      <c r="H72" s="1"/>
      <c r="I72" s="1"/>
    </row>
    <row r="73" spans="1:9">
      <c r="A73" s="45">
        <v>426300</v>
      </c>
      <c r="B73" s="46" t="s">
        <v>71</v>
      </c>
      <c r="C73" s="134"/>
      <c r="D73" s="32">
        <v>0</v>
      </c>
      <c r="E73" s="15"/>
      <c r="F73" s="98"/>
      <c r="G73" s="135">
        <f t="shared" si="1"/>
        <v>0</v>
      </c>
      <c r="H73" s="1"/>
      <c r="I73" s="1"/>
    </row>
    <row r="74" spans="1:9">
      <c r="A74" s="45">
        <v>426400</v>
      </c>
      <c r="B74" s="46" t="s">
        <v>72</v>
      </c>
      <c r="C74" s="134"/>
      <c r="D74" s="32">
        <v>0</v>
      </c>
      <c r="E74" s="15"/>
      <c r="F74" s="98"/>
      <c r="G74" s="135">
        <f t="shared" si="1"/>
        <v>0</v>
      </c>
      <c r="H74" s="1"/>
      <c r="I74" s="1"/>
    </row>
    <row r="75" spans="1:9">
      <c r="A75" s="45">
        <v>426500</v>
      </c>
      <c r="B75" s="46" t="s">
        <v>73</v>
      </c>
      <c r="C75" s="134"/>
      <c r="D75" s="32">
        <v>0</v>
      </c>
      <c r="E75" s="15"/>
      <c r="F75" s="98"/>
      <c r="G75" s="135">
        <f t="shared" si="1"/>
        <v>0</v>
      </c>
      <c r="H75" s="1"/>
      <c r="I75" s="1"/>
    </row>
    <row r="76" spans="1:9">
      <c r="A76" s="45">
        <v>426600</v>
      </c>
      <c r="B76" s="46" t="s">
        <v>74</v>
      </c>
      <c r="C76" s="134"/>
      <c r="D76" s="32">
        <v>0</v>
      </c>
      <c r="E76" s="15">
        <v>300000</v>
      </c>
      <c r="F76" s="98">
        <v>150000</v>
      </c>
      <c r="G76" s="135">
        <f t="shared" si="1"/>
        <v>450000</v>
      </c>
      <c r="H76" s="1"/>
      <c r="I76" s="1"/>
    </row>
    <row r="77" spans="1:9">
      <c r="A77" s="45">
        <v>426800</v>
      </c>
      <c r="B77" s="46" t="s">
        <v>75</v>
      </c>
      <c r="C77" s="134"/>
      <c r="D77" s="32">
        <v>100000</v>
      </c>
      <c r="E77" s="15"/>
      <c r="F77" s="98"/>
      <c r="G77" s="135">
        <f t="shared" si="1"/>
        <v>100000</v>
      </c>
      <c r="H77" s="1"/>
      <c r="I77" s="1"/>
    </row>
    <row r="78" spans="1:9">
      <c r="A78" s="45">
        <v>426900</v>
      </c>
      <c r="B78" s="46" t="s">
        <v>76</v>
      </c>
      <c r="C78" s="134"/>
      <c r="D78" s="34">
        <v>1500000</v>
      </c>
      <c r="E78" s="17"/>
      <c r="F78" s="100"/>
      <c r="G78" s="135">
        <f t="shared" si="1"/>
        <v>1500000</v>
      </c>
      <c r="H78" s="1"/>
      <c r="I78" s="1"/>
    </row>
    <row r="79" spans="1:9">
      <c r="A79" s="122">
        <v>430000</v>
      </c>
      <c r="B79" s="86" t="s">
        <v>77</v>
      </c>
      <c r="C79" s="134"/>
      <c r="D79" s="88">
        <f>D80</f>
        <v>0</v>
      </c>
      <c r="E79" s="87">
        <f t="shared" ref="E79:F79" si="15">E80</f>
        <v>0</v>
      </c>
      <c r="F79" s="87">
        <f t="shared" si="15"/>
        <v>0</v>
      </c>
      <c r="G79" s="89">
        <f t="shared" ref="G79:G116" si="16">SUM(D79:F79)</f>
        <v>0</v>
      </c>
      <c r="H79" s="1"/>
      <c r="I79" s="1"/>
    </row>
    <row r="80" spans="1:9">
      <c r="A80" s="43">
        <v>431000</v>
      </c>
      <c r="B80" s="44" t="s">
        <v>77</v>
      </c>
      <c r="C80" s="134"/>
      <c r="D80" s="31">
        <f>D81+D82</f>
        <v>0</v>
      </c>
      <c r="E80" s="21">
        <f t="shared" ref="E80:F80" si="17">E81+E82</f>
        <v>0</v>
      </c>
      <c r="F80" s="21">
        <f t="shared" si="17"/>
        <v>0</v>
      </c>
      <c r="G80" s="84">
        <f t="shared" si="16"/>
        <v>0</v>
      </c>
      <c r="H80" s="1"/>
      <c r="I80" s="1"/>
    </row>
    <row r="81" spans="1:9">
      <c r="A81" s="45">
        <v>431100</v>
      </c>
      <c r="B81" s="46" t="s">
        <v>78</v>
      </c>
      <c r="C81" s="134"/>
      <c r="D81" s="32">
        <v>0</v>
      </c>
      <c r="E81" s="15"/>
      <c r="F81" s="98"/>
      <c r="G81" s="135">
        <f t="shared" si="16"/>
        <v>0</v>
      </c>
      <c r="H81" s="1"/>
      <c r="I81" s="1"/>
    </row>
    <row r="82" spans="1:9">
      <c r="A82" s="45">
        <v>431200</v>
      </c>
      <c r="B82" s="46" t="s">
        <v>79</v>
      </c>
      <c r="C82" s="134"/>
      <c r="D82" s="32">
        <v>0</v>
      </c>
      <c r="E82" s="15"/>
      <c r="F82" s="98"/>
      <c r="G82" s="135">
        <f t="shared" si="16"/>
        <v>0</v>
      </c>
      <c r="H82" s="1"/>
      <c r="I82" s="1"/>
    </row>
    <row r="83" spans="1:9">
      <c r="A83" s="122">
        <v>444000</v>
      </c>
      <c r="B83" s="86" t="s">
        <v>80</v>
      </c>
      <c r="C83" s="134"/>
      <c r="D83" s="116">
        <f>SUM(D84:D88)</f>
        <v>0</v>
      </c>
      <c r="E83" s="105">
        <f t="shared" ref="E83:F83" si="18">SUM(E84:E88)</f>
        <v>0</v>
      </c>
      <c r="F83" s="105">
        <f t="shared" si="18"/>
        <v>0</v>
      </c>
      <c r="G83" s="89">
        <f t="shared" si="16"/>
        <v>0</v>
      </c>
      <c r="H83" s="1"/>
      <c r="I83" s="9"/>
    </row>
    <row r="84" spans="1:9">
      <c r="A84" s="47">
        <v>441100</v>
      </c>
      <c r="B84" s="48" t="s">
        <v>81</v>
      </c>
      <c r="C84" s="134"/>
      <c r="D84" s="33">
        <v>0</v>
      </c>
      <c r="E84" s="16"/>
      <c r="F84" s="100"/>
      <c r="G84" s="135">
        <f t="shared" si="16"/>
        <v>0</v>
      </c>
      <c r="H84" s="1"/>
      <c r="I84" s="9"/>
    </row>
    <row r="85" spans="1:9">
      <c r="A85" s="49">
        <v>441400</v>
      </c>
      <c r="B85" s="50" t="s">
        <v>82</v>
      </c>
      <c r="C85" s="134"/>
      <c r="D85" s="33">
        <v>0</v>
      </c>
      <c r="E85" s="16"/>
      <c r="F85" s="100"/>
      <c r="G85" s="135">
        <f t="shared" si="16"/>
        <v>0</v>
      </c>
      <c r="H85" s="1"/>
      <c r="I85" s="9"/>
    </row>
    <row r="86" spans="1:9">
      <c r="A86" s="51">
        <v>444100</v>
      </c>
      <c r="B86" s="50" t="s">
        <v>83</v>
      </c>
      <c r="C86" s="134"/>
      <c r="D86" s="33">
        <v>0</v>
      </c>
      <c r="E86" s="16"/>
      <c r="F86" s="100"/>
      <c r="G86" s="135">
        <f t="shared" si="16"/>
        <v>0</v>
      </c>
      <c r="H86" s="1"/>
      <c r="I86" s="9"/>
    </row>
    <row r="87" spans="1:9">
      <c r="A87" s="51">
        <v>444200</v>
      </c>
      <c r="B87" s="50" t="s">
        <v>84</v>
      </c>
      <c r="C87" s="134"/>
      <c r="D87" s="33">
        <v>0</v>
      </c>
      <c r="E87" s="16"/>
      <c r="F87" s="100"/>
      <c r="G87" s="135">
        <f t="shared" si="16"/>
        <v>0</v>
      </c>
      <c r="H87" s="1"/>
      <c r="I87" s="9"/>
    </row>
    <row r="88" spans="1:9">
      <c r="A88" s="52">
        <v>444300</v>
      </c>
      <c r="B88" s="53" t="s">
        <v>85</v>
      </c>
      <c r="C88" s="134"/>
      <c r="D88" s="136">
        <v>0</v>
      </c>
      <c r="E88" s="22"/>
      <c r="F88" s="101"/>
      <c r="G88" s="135">
        <f t="shared" si="16"/>
        <v>0</v>
      </c>
      <c r="H88" s="1"/>
      <c r="I88" s="23"/>
    </row>
    <row r="89" spans="1:9">
      <c r="A89" s="123">
        <v>460000</v>
      </c>
      <c r="B89" s="107" t="s">
        <v>86</v>
      </c>
      <c r="C89" s="134"/>
      <c r="D89" s="88">
        <f>D90</f>
        <v>650000</v>
      </c>
      <c r="E89" s="87">
        <f t="shared" ref="E89:F89" si="19">E90</f>
        <v>0</v>
      </c>
      <c r="F89" s="87">
        <f t="shared" si="19"/>
        <v>0</v>
      </c>
      <c r="G89" s="89">
        <f t="shared" si="16"/>
        <v>650000</v>
      </c>
      <c r="H89" s="1"/>
      <c r="I89" s="9"/>
    </row>
    <row r="90" spans="1:9">
      <c r="A90" s="45">
        <v>465112</v>
      </c>
      <c r="B90" s="46" t="s">
        <v>87</v>
      </c>
      <c r="C90" s="134"/>
      <c r="D90" s="33">
        <v>650000</v>
      </c>
      <c r="E90" s="16"/>
      <c r="F90" s="100"/>
      <c r="G90" s="135">
        <f t="shared" si="16"/>
        <v>650000</v>
      </c>
      <c r="H90" s="1"/>
      <c r="I90" s="1"/>
    </row>
    <row r="91" spans="1:9">
      <c r="A91" s="122">
        <v>480000</v>
      </c>
      <c r="B91" s="86" t="s">
        <v>88</v>
      </c>
      <c r="C91" s="134"/>
      <c r="D91" s="88">
        <f>SUM(D92+D94+D97+D99)</f>
        <v>650000</v>
      </c>
      <c r="E91" s="87">
        <f t="shared" ref="E91:F91" si="20">SUM(E92+E94+E97+E99)</f>
        <v>0</v>
      </c>
      <c r="F91" s="87">
        <f t="shared" si="20"/>
        <v>0</v>
      </c>
      <c r="G91" s="89">
        <f t="shared" si="16"/>
        <v>650000</v>
      </c>
      <c r="H91" s="1"/>
      <c r="I91" s="1"/>
    </row>
    <row r="92" spans="1:9">
      <c r="A92" s="124">
        <v>481000</v>
      </c>
      <c r="B92" s="125" t="s">
        <v>89</v>
      </c>
      <c r="C92" s="134"/>
      <c r="D92" s="95">
        <f>D93</f>
        <v>0</v>
      </c>
      <c r="E92" s="94">
        <f t="shared" ref="E92:F92" si="21">E93</f>
        <v>0</v>
      </c>
      <c r="F92" s="94">
        <f t="shared" si="21"/>
        <v>0</v>
      </c>
      <c r="G92" s="84">
        <f t="shared" si="16"/>
        <v>0</v>
      </c>
      <c r="H92" s="1"/>
      <c r="I92" s="9"/>
    </row>
    <row r="93" spans="1:9">
      <c r="A93" s="56">
        <v>481900</v>
      </c>
      <c r="B93" s="57" t="s">
        <v>90</v>
      </c>
      <c r="C93" s="134"/>
      <c r="D93" s="33">
        <v>0</v>
      </c>
      <c r="E93" s="16"/>
      <c r="F93" s="100"/>
      <c r="G93" s="135">
        <f t="shared" si="16"/>
        <v>0</v>
      </c>
      <c r="H93" s="1"/>
      <c r="I93" s="9"/>
    </row>
    <row r="94" spans="1:9">
      <c r="A94" s="43">
        <v>482000</v>
      </c>
      <c r="B94" s="44" t="s">
        <v>91</v>
      </c>
      <c r="C94" s="134"/>
      <c r="D94" s="31">
        <f>D95+D96</f>
        <v>650000</v>
      </c>
      <c r="E94" s="21">
        <f t="shared" ref="E94:F94" si="22">E95+E96</f>
        <v>0</v>
      </c>
      <c r="F94" s="21">
        <f t="shared" si="22"/>
        <v>0</v>
      </c>
      <c r="G94" s="84">
        <f t="shared" si="16"/>
        <v>650000</v>
      </c>
      <c r="H94" s="1"/>
      <c r="I94" s="1"/>
    </row>
    <row r="95" spans="1:9">
      <c r="A95" s="45">
        <v>482100</v>
      </c>
      <c r="B95" s="46" t="s">
        <v>92</v>
      </c>
      <c r="C95" s="134"/>
      <c r="D95" s="29">
        <v>500000</v>
      </c>
      <c r="E95" s="14"/>
      <c r="F95" s="96"/>
      <c r="G95" s="135">
        <f t="shared" si="16"/>
        <v>500000</v>
      </c>
      <c r="H95" s="1"/>
      <c r="I95" s="1"/>
    </row>
    <row r="96" spans="1:9">
      <c r="A96" s="45">
        <v>482200</v>
      </c>
      <c r="B96" s="46" t="s">
        <v>93</v>
      </c>
      <c r="C96" s="134"/>
      <c r="D96" s="29">
        <v>150000</v>
      </c>
      <c r="E96" s="14"/>
      <c r="F96" s="96"/>
      <c r="G96" s="135">
        <f t="shared" si="16"/>
        <v>150000</v>
      </c>
      <c r="H96" s="1"/>
      <c r="I96" s="1"/>
    </row>
    <row r="97" spans="1:9">
      <c r="A97" s="43">
        <v>483000</v>
      </c>
      <c r="B97" s="44" t="s">
        <v>94</v>
      </c>
      <c r="C97" s="134"/>
      <c r="D97" s="31">
        <f>D98</f>
        <v>0</v>
      </c>
      <c r="E97" s="21">
        <f t="shared" ref="E97:F97" si="23">E98</f>
        <v>0</v>
      </c>
      <c r="F97" s="21">
        <f t="shared" si="23"/>
        <v>0</v>
      </c>
      <c r="G97" s="84">
        <f t="shared" si="16"/>
        <v>0</v>
      </c>
      <c r="H97" s="1"/>
      <c r="I97" s="1"/>
    </row>
    <row r="98" spans="1:9">
      <c r="A98" s="45">
        <v>483100</v>
      </c>
      <c r="B98" s="46" t="s">
        <v>95</v>
      </c>
      <c r="C98" s="134"/>
      <c r="D98" s="32">
        <v>0</v>
      </c>
      <c r="E98" s="15"/>
      <c r="F98" s="98"/>
      <c r="G98" s="135">
        <f t="shared" si="16"/>
        <v>0</v>
      </c>
      <c r="H98" s="1"/>
      <c r="I98" s="9"/>
    </row>
    <row r="99" spans="1:9">
      <c r="A99" s="43">
        <v>485000</v>
      </c>
      <c r="B99" s="44" t="s">
        <v>96</v>
      </c>
      <c r="C99" s="134"/>
      <c r="D99" s="31">
        <f>D100</f>
        <v>0</v>
      </c>
      <c r="E99" s="21">
        <f t="shared" ref="E99:F99" si="24">E100</f>
        <v>0</v>
      </c>
      <c r="F99" s="21">
        <f t="shared" si="24"/>
        <v>0</v>
      </c>
      <c r="G99" s="84">
        <f t="shared" si="16"/>
        <v>0</v>
      </c>
      <c r="H99" s="1"/>
      <c r="I99" s="9"/>
    </row>
    <row r="100" spans="1:9">
      <c r="A100" s="45">
        <v>485119</v>
      </c>
      <c r="B100" s="46" t="s">
        <v>97</v>
      </c>
      <c r="C100" s="134"/>
      <c r="D100" s="32">
        <v>0</v>
      </c>
      <c r="E100" s="15"/>
      <c r="F100" s="98"/>
      <c r="G100" s="135">
        <f t="shared" si="16"/>
        <v>0</v>
      </c>
      <c r="H100" s="1"/>
      <c r="I100" s="9"/>
    </row>
    <row r="101" spans="1:9">
      <c r="A101" s="131">
        <v>500000</v>
      </c>
      <c r="B101" s="132" t="s">
        <v>98</v>
      </c>
      <c r="C101" s="134"/>
      <c r="D101" s="80">
        <f>SUM(D102+D113)</f>
        <v>32550000</v>
      </c>
      <c r="E101" s="79">
        <f t="shared" ref="E101:F101" si="25">SUM(E102+E113)</f>
        <v>630000</v>
      </c>
      <c r="F101" s="79">
        <f t="shared" si="25"/>
        <v>0</v>
      </c>
      <c r="G101" s="83">
        <f t="shared" si="16"/>
        <v>33180000</v>
      </c>
      <c r="H101" s="1"/>
      <c r="I101" s="1"/>
    </row>
    <row r="102" spans="1:9">
      <c r="A102" s="122">
        <v>510000</v>
      </c>
      <c r="B102" s="86" t="s">
        <v>99</v>
      </c>
      <c r="C102" s="134"/>
      <c r="D102" s="88">
        <f>SUM(D103+D106+D111)</f>
        <v>1050000</v>
      </c>
      <c r="E102" s="87">
        <f t="shared" ref="E102:F102" si="26">SUM(E103+E106+E111)</f>
        <v>630000</v>
      </c>
      <c r="F102" s="87">
        <f t="shared" si="26"/>
        <v>0</v>
      </c>
      <c r="G102" s="89">
        <f t="shared" si="16"/>
        <v>1680000</v>
      </c>
      <c r="H102" s="1"/>
      <c r="I102" s="1"/>
    </row>
    <row r="103" spans="1:9">
      <c r="A103" s="43">
        <v>511000</v>
      </c>
      <c r="B103" s="44" t="s">
        <v>100</v>
      </c>
      <c r="C103" s="134"/>
      <c r="D103" s="31">
        <f>D104+D105</f>
        <v>0</v>
      </c>
      <c r="E103" s="21">
        <f t="shared" ref="E103:F103" si="27">E104+E105</f>
        <v>0</v>
      </c>
      <c r="F103" s="21">
        <f t="shared" si="27"/>
        <v>0</v>
      </c>
      <c r="G103" s="84">
        <f t="shared" si="16"/>
        <v>0</v>
      </c>
      <c r="H103" s="1"/>
      <c r="I103" s="1"/>
    </row>
    <row r="104" spans="1:9">
      <c r="A104" s="45">
        <v>511300</v>
      </c>
      <c r="B104" s="46" t="s">
        <v>101</v>
      </c>
      <c r="C104" s="134"/>
      <c r="D104" s="32">
        <v>0</v>
      </c>
      <c r="E104" s="15"/>
      <c r="F104" s="98"/>
      <c r="G104" s="135">
        <f t="shared" si="16"/>
        <v>0</v>
      </c>
      <c r="H104" s="1"/>
      <c r="I104" s="1"/>
    </row>
    <row r="105" spans="1:9">
      <c r="A105" s="45">
        <v>511400</v>
      </c>
      <c r="B105" s="46" t="s">
        <v>102</v>
      </c>
      <c r="C105" s="134"/>
      <c r="D105" s="33">
        <v>0</v>
      </c>
      <c r="E105" s="16"/>
      <c r="F105" s="100"/>
      <c r="G105" s="135">
        <f t="shared" si="16"/>
        <v>0</v>
      </c>
      <c r="H105" s="1"/>
      <c r="I105" s="1"/>
    </row>
    <row r="106" spans="1:9">
      <c r="A106" s="43">
        <v>512000</v>
      </c>
      <c r="B106" s="44" t="s">
        <v>103</v>
      </c>
      <c r="C106" s="134"/>
      <c r="D106" s="31">
        <f>SUM(D107:D110)</f>
        <v>600000</v>
      </c>
      <c r="E106" s="21">
        <f t="shared" ref="E106:F106" si="28">SUM(E107:E110)</f>
        <v>630000</v>
      </c>
      <c r="F106" s="21">
        <f t="shared" si="28"/>
        <v>0</v>
      </c>
      <c r="G106" s="84">
        <f t="shared" si="16"/>
        <v>1230000</v>
      </c>
      <c r="H106" s="1"/>
      <c r="I106" s="1"/>
    </row>
    <row r="107" spans="1:9">
      <c r="A107" s="45">
        <v>512200</v>
      </c>
      <c r="B107" s="46" t="s">
        <v>104</v>
      </c>
      <c r="C107" s="134"/>
      <c r="D107" s="32">
        <v>600000</v>
      </c>
      <c r="E107" s="15"/>
      <c r="F107" s="98"/>
      <c r="G107" s="135">
        <f t="shared" si="16"/>
        <v>600000</v>
      </c>
      <c r="H107" s="1"/>
      <c r="I107" s="1"/>
    </row>
    <row r="108" spans="1:9">
      <c r="A108" s="45">
        <v>512600</v>
      </c>
      <c r="B108" s="46" t="s">
        <v>105</v>
      </c>
      <c r="C108" s="134"/>
      <c r="D108" s="32">
        <v>0</v>
      </c>
      <c r="E108" s="15">
        <v>630000</v>
      </c>
      <c r="F108" s="98"/>
      <c r="G108" s="135">
        <f t="shared" si="16"/>
        <v>630000</v>
      </c>
      <c r="H108" s="1"/>
      <c r="I108" s="1"/>
    </row>
    <row r="109" spans="1:9">
      <c r="A109" s="45">
        <v>512800</v>
      </c>
      <c r="B109" s="46" t="s">
        <v>106</v>
      </c>
      <c r="C109" s="134"/>
      <c r="D109" s="32">
        <v>0</v>
      </c>
      <c r="E109" s="15"/>
      <c r="F109" s="98"/>
      <c r="G109" s="135">
        <f t="shared" si="16"/>
        <v>0</v>
      </c>
      <c r="H109" s="1"/>
      <c r="I109" s="9"/>
    </row>
    <row r="110" spans="1:9">
      <c r="A110" s="45">
        <v>512900</v>
      </c>
      <c r="B110" s="46" t="s">
        <v>107</v>
      </c>
      <c r="C110" s="134"/>
      <c r="D110" s="32">
        <v>0</v>
      </c>
      <c r="E110" s="15"/>
      <c r="F110" s="98"/>
      <c r="G110" s="135">
        <f t="shared" si="16"/>
        <v>0</v>
      </c>
      <c r="H110" s="1"/>
      <c r="I110" s="1"/>
    </row>
    <row r="111" spans="1:9">
      <c r="A111" s="43">
        <v>515000</v>
      </c>
      <c r="B111" s="44" t="s">
        <v>108</v>
      </c>
      <c r="C111" s="134"/>
      <c r="D111" s="31">
        <f>D112</f>
        <v>450000</v>
      </c>
      <c r="E111" s="21">
        <f t="shared" ref="E111:F111" si="29">E112</f>
        <v>0</v>
      </c>
      <c r="F111" s="21">
        <f t="shared" si="29"/>
        <v>0</v>
      </c>
      <c r="G111" s="84">
        <f t="shared" si="16"/>
        <v>450000</v>
      </c>
      <c r="H111" s="1"/>
      <c r="I111" s="1"/>
    </row>
    <row r="112" spans="1:9">
      <c r="A112" s="45">
        <v>515100</v>
      </c>
      <c r="B112" s="46" t="s">
        <v>109</v>
      </c>
      <c r="C112" s="134"/>
      <c r="D112" s="33">
        <v>450000</v>
      </c>
      <c r="E112" s="16"/>
      <c r="F112" s="100"/>
      <c r="G112" s="135">
        <f t="shared" si="16"/>
        <v>450000</v>
      </c>
      <c r="H112" s="1"/>
      <c r="I112" s="1"/>
    </row>
    <row r="113" spans="1:9">
      <c r="A113" s="122">
        <v>520000</v>
      </c>
      <c r="B113" s="86" t="s">
        <v>110</v>
      </c>
      <c r="C113" s="134"/>
      <c r="D113" s="88">
        <f>SUM(D114)</f>
        <v>31500000</v>
      </c>
      <c r="E113" s="87">
        <f t="shared" ref="E113:F113" si="30">SUM(E114)</f>
        <v>0</v>
      </c>
      <c r="F113" s="87">
        <f t="shared" si="30"/>
        <v>0</v>
      </c>
      <c r="G113" s="89">
        <f t="shared" si="16"/>
        <v>31500000</v>
      </c>
      <c r="H113" s="1"/>
      <c r="I113" s="1"/>
    </row>
    <row r="114" spans="1:9">
      <c r="A114" s="43">
        <v>523000</v>
      </c>
      <c r="B114" s="44" t="s">
        <v>111</v>
      </c>
      <c r="C114" s="134"/>
      <c r="D114" s="31">
        <f>SUM(D115)</f>
        <v>31500000</v>
      </c>
      <c r="E114" s="21">
        <f t="shared" ref="E114:F114" si="31">SUM(E115)</f>
        <v>0</v>
      </c>
      <c r="F114" s="21">
        <f t="shared" si="31"/>
        <v>0</v>
      </c>
      <c r="G114" s="84">
        <f t="shared" si="16"/>
        <v>31500000</v>
      </c>
      <c r="H114" s="1"/>
      <c r="I114" s="1"/>
    </row>
    <row r="115" spans="1:9" ht="15.75" thickBot="1">
      <c r="A115" s="58">
        <v>523100</v>
      </c>
      <c r="B115" s="59" t="s">
        <v>112</v>
      </c>
      <c r="C115" s="134"/>
      <c r="D115" s="36">
        <v>31500000</v>
      </c>
      <c r="E115" s="19"/>
      <c r="F115" s="102"/>
      <c r="G115" s="137">
        <f t="shared" si="16"/>
        <v>31500000</v>
      </c>
      <c r="H115" s="1"/>
      <c r="I115" s="1"/>
    </row>
    <row r="116" spans="1:9" ht="15.75" thickBot="1">
      <c r="A116" s="103" t="s">
        <v>113</v>
      </c>
      <c r="B116" s="104" t="s">
        <v>114</v>
      </c>
      <c r="C116" s="134"/>
      <c r="D116" s="126">
        <f>D14+D101</f>
        <v>64158000</v>
      </c>
      <c r="E116" s="127">
        <f t="shared" ref="E116" si="32">E14+E101</f>
        <v>12330000</v>
      </c>
      <c r="F116" s="128">
        <f>F14+F101</f>
        <v>2450000</v>
      </c>
      <c r="G116" s="129">
        <f t="shared" si="16"/>
        <v>78938000</v>
      </c>
      <c r="H116" s="1"/>
      <c r="I116" s="1"/>
    </row>
    <row r="117" spans="1:9">
      <c r="A117" s="6"/>
      <c r="B117" s="6"/>
      <c r="C117" s="134"/>
      <c r="D117" s="6"/>
      <c r="E117" s="6"/>
      <c r="F117" s="6"/>
      <c r="G117" s="40"/>
      <c r="H117" s="1"/>
      <c r="I117" s="1"/>
    </row>
    <row r="118" spans="1:9">
      <c r="A118" s="6"/>
      <c r="B118" s="2" t="s">
        <v>115</v>
      </c>
      <c r="C118" s="1"/>
      <c r="D118" s="2"/>
      <c r="E118" s="2"/>
      <c r="F118" s="2"/>
      <c r="G118" s="39"/>
      <c r="H118" s="1"/>
      <c r="I118" s="1"/>
    </row>
  </sheetData>
  <mergeCells count="5">
    <mergeCell ref="A12:B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8"/>
  <sheetViews>
    <sheetView topLeftCell="A88" workbookViewId="0">
      <selection activeCell="G116" sqref="G116"/>
    </sheetView>
  </sheetViews>
  <sheetFormatPr defaultRowHeight="15"/>
  <cols>
    <col min="1" max="1" width="8" customWidth="1"/>
    <col min="2" max="2" width="40.140625" customWidth="1"/>
    <col min="3" max="3" width="1.5703125" customWidth="1"/>
    <col min="4" max="4" width="9.85546875" customWidth="1"/>
    <col min="5" max="5" width="10.140625" customWidth="1"/>
    <col min="6" max="6" width="11.28515625" customWidth="1"/>
  </cols>
  <sheetData>
    <row r="1" spans="1:19" s="1" customFormat="1">
      <c r="A1" s="1">
        <v>1</v>
      </c>
    </row>
    <row r="2" spans="1:19" s="1" customFormat="1"/>
    <row r="3" spans="1:19" s="1" customFormat="1"/>
    <row r="6" spans="1:19">
      <c r="A6" s="2"/>
      <c r="B6" s="2" t="s">
        <v>0</v>
      </c>
      <c r="C6" s="1"/>
      <c r="D6" s="2"/>
      <c r="E6" s="2" t="s">
        <v>125</v>
      </c>
      <c r="F6" s="2"/>
      <c r="G6" s="39"/>
      <c r="H6" s="3"/>
      <c r="I6" s="2"/>
      <c r="J6" s="4"/>
      <c r="K6" s="2"/>
      <c r="L6" s="39"/>
      <c r="M6" s="1"/>
      <c r="N6" s="2"/>
      <c r="O6" s="2"/>
      <c r="P6" s="2"/>
      <c r="Q6" s="39"/>
      <c r="R6" s="1"/>
      <c r="S6" s="25"/>
    </row>
    <row r="7" spans="1:19">
      <c r="A7" s="6"/>
      <c r="B7" s="6"/>
      <c r="C7" s="1"/>
      <c r="D7" s="6"/>
      <c r="E7" s="6"/>
      <c r="F7" s="6"/>
      <c r="G7" s="40"/>
      <c r="H7" s="7"/>
      <c r="I7" s="6"/>
      <c r="J7" s="8"/>
      <c r="K7" s="6"/>
      <c r="L7" s="40"/>
      <c r="M7" s="1"/>
      <c r="N7" s="6"/>
      <c r="O7" s="6"/>
      <c r="P7" s="6"/>
      <c r="Q7" s="40"/>
      <c r="R7" s="1"/>
      <c r="S7" s="26"/>
    </row>
    <row r="8" spans="1:19">
      <c r="A8" s="6"/>
      <c r="B8" s="10" t="s">
        <v>1</v>
      </c>
      <c r="C8" s="1"/>
      <c r="D8" s="2"/>
      <c r="E8" s="6"/>
      <c r="F8" s="6"/>
      <c r="G8" s="40"/>
      <c r="H8" s="7"/>
      <c r="I8" s="6"/>
      <c r="J8" s="8"/>
      <c r="K8" s="6"/>
      <c r="L8" s="40"/>
      <c r="M8" s="1"/>
      <c r="N8" s="6"/>
      <c r="O8" s="6"/>
      <c r="P8" s="6"/>
      <c r="Q8" s="40"/>
      <c r="R8" s="1"/>
      <c r="S8" s="26"/>
    </row>
    <row r="10" spans="1:19">
      <c r="A10" s="6"/>
      <c r="B10" s="10" t="s">
        <v>1</v>
      </c>
      <c r="C10" s="1"/>
      <c r="D10" s="2"/>
      <c r="E10" s="6"/>
      <c r="F10" s="6"/>
      <c r="G10" s="40"/>
      <c r="H10" s="7"/>
      <c r="I10" s="6"/>
    </row>
    <row r="11" spans="1:19" ht="15.75" thickBot="1">
      <c r="A11" s="6"/>
      <c r="B11" s="6"/>
      <c r="C11" s="1"/>
      <c r="D11" s="6"/>
      <c r="E11" s="6"/>
      <c r="F11" s="6"/>
      <c r="G11" s="40"/>
      <c r="H11" s="7"/>
      <c r="I11" s="6"/>
    </row>
    <row r="12" spans="1:19" ht="15.75" thickBot="1">
      <c r="A12" s="146" t="s">
        <v>3</v>
      </c>
      <c r="B12" s="147"/>
      <c r="C12" s="134"/>
      <c r="D12" s="150" t="s">
        <v>126</v>
      </c>
      <c r="E12" s="152" t="s">
        <v>127</v>
      </c>
      <c r="F12" s="142" t="s">
        <v>128</v>
      </c>
      <c r="G12" s="144" t="s">
        <v>129</v>
      </c>
      <c r="H12" s="1"/>
      <c r="I12" s="1"/>
    </row>
    <row r="13" spans="1:19" ht="21" customHeight="1">
      <c r="A13" s="148"/>
      <c r="B13" s="149"/>
      <c r="C13" s="134"/>
      <c r="D13" s="151"/>
      <c r="E13" s="153"/>
      <c r="F13" s="143"/>
      <c r="G13" s="145"/>
      <c r="H13" s="1"/>
      <c r="I13" s="1"/>
    </row>
    <row r="14" spans="1:19">
      <c r="A14" s="130">
        <v>400000</v>
      </c>
      <c r="B14" s="133" t="s">
        <v>12</v>
      </c>
      <c r="C14" s="134"/>
      <c r="D14" s="82">
        <f>SUM(D15+D32+D79+D83+D89+D91)</f>
        <v>0</v>
      </c>
      <c r="E14" s="81">
        <f>E15+E32+E79+E83+E89+E91</f>
        <v>5307000</v>
      </c>
      <c r="F14" s="81">
        <f>F15+F32+F79+F83+F89+F91</f>
        <v>12500000</v>
      </c>
      <c r="G14" s="83">
        <f>SUM(D14:F14)</f>
        <v>17807000</v>
      </c>
      <c r="H14" s="1"/>
      <c r="I14" s="1"/>
    </row>
    <row r="15" spans="1:19">
      <c r="A15" s="122">
        <v>410000</v>
      </c>
      <c r="B15" s="86" t="s">
        <v>13</v>
      </c>
      <c r="C15" s="134"/>
      <c r="D15" s="88">
        <f>SUM(D16+D18+D22+D24+D28+D30)</f>
        <v>0</v>
      </c>
      <c r="E15" s="87">
        <f t="shared" ref="E15:F15" si="0">SUM(E16+E18+E22+E24+E28+E30)</f>
        <v>0</v>
      </c>
      <c r="F15" s="87">
        <f t="shared" si="0"/>
        <v>0</v>
      </c>
      <c r="G15" s="89">
        <f t="shared" ref="G15:G78" si="1">SUM(D15:F15)</f>
        <v>0</v>
      </c>
      <c r="H15" s="1"/>
      <c r="I15" s="1"/>
    </row>
    <row r="16" spans="1:19">
      <c r="A16" s="43">
        <v>411000</v>
      </c>
      <c r="B16" s="44" t="s">
        <v>14</v>
      </c>
      <c r="C16" s="134"/>
      <c r="D16" s="27">
        <f>D17</f>
        <v>0</v>
      </c>
      <c r="E16" s="20">
        <f t="shared" ref="E16:F16" si="2">E17</f>
        <v>0</v>
      </c>
      <c r="F16" s="20">
        <f t="shared" si="2"/>
        <v>0</v>
      </c>
      <c r="G16" s="84">
        <f t="shared" si="1"/>
        <v>0</v>
      </c>
      <c r="H16" s="1"/>
      <c r="I16" s="1"/>
    </row>
    <row r="17" spans="1:9">
      <c r="A17" s="90">
        <v>411100</v>
      </c>
      <c r="B17" s="91" t="s">
        <v>15</v>
      </c>
      <c r="C17" s="134"/>
      <c r="D17" s="93">
        <v>0</v>
      </c>
      <c r="E17" s="92"/>
      <c r="F17" s="92"/>
      <c r="G17" s="135">
        <f t="shared" si="1"/>
        <v>0</v>
      </c>
      <c r="H17" s="1"/>
      <c r="I17" s="1"/>
    </row>
    <row r="18" spans="1:9">
      <c r="A18" s="43">
        <v>412000</v>
      </c>
      <c r="B18" s="44" t="s">
        <v>16</v>
      </c>
      <c r="C18" s="134"/>
      <c r="D18" s="27">
        <f>D19+D20+D21</f>
        <v>0</v>
      </c>
      <c r="E18" s="20">
        <f t="shared" ref="E18:F18" si="3">E19+E20+E21</f>
        <v>0</v>
      </c>
      <c r="F18" s="20">
        <f t="shared" si="3"/>
        <v>0</v>
      </c>
      <c r="G18" s="84">
        <f t="shared" si="1"/>
        <v>0</v>
      </c>
      <c r="H18" s="1"/>
      <c r="I18" s="1"/>
    </row>
    <row r="19" spans="1:9">
      <c r="A19" s="45">
        <v>412100</v>
      </c>
      <c r="B19" s="46" t="s">
        <v>17</v>
      </c>
      <c r="C19" s="134"/>
      <c r="D19" s="93">
        <v>0</v>
      </c>
      <c r="E19" s="92"/>
      <c r="F19" s="92"/>
      <c r="G19" s="135">
        <f t="shared" si="1"/>
        <v>0</v>
      </c>
      <c r="H19" s="1"/>
      <c r="I19" s="1"/>
    </row>
    <row r="20" spans="1:9">
      <c r="A20" s="45">
        <v>412200</v>
      </c>
      <c r="B20" s="46" t="s">
        <v>18</v>
      </c>
      <c r="C20" s="134"/>
      <c r="D20" s="93">
        <v>0</v>
      </c>
      <c r="E20" s="92"/>
      <c r="F20" s="92"/>
      <c r="G20" s="135">
        <f t="shared" si="1"/>
        <v>0</v>
      </c>
      <c r="H20" s="1"/>
      <c r="I20" s="1"/>
    </row>
    <row r="21" spans="1:9">
      <c r="A21" s="45">
        <v>412300</v>
      </c>
      <c r="B21" s="46" t="s">
        <v>19</v>
      </c>
      <c r="C21" s="134"/>
      <c r="D21" s="93">
        <v>0</v>
      </c>
      <c r="E21" s="92"/>
      <c r="F21" s="92"/>
      <c r="G21" s="135">
        <f t="shared" si="1"/>
        <v>0</v>
      </c>
      <c r="H21" s="1"/>
      <c r="I21" s="1"/>
    </row>
    <row r="22" spans="1:9">
      <c r="A22" s="43">
        <v>413000</v>
      </c>
      <c r="B22" s="44" t="s">
        <v>20</v>
      </c>
      <c r="C22" s="134"/>
      <c r="D22" s="27">
        <f>D23</f>
        <v>0</v>
      </c>
      <c r="E22" s="20">
        <f t="shared" ref="E22:F22" si="4">E23</f>
        <v>0</v>
      </c>
      <c r="F22" s="20">
        <f t="shared" si="4"/>
        <v>0</v>
      </c>
      <c r="G22" s="84">
        <f t="shared" si="1"/>
        <v>0</v>
      </c>
      <c r="H22" s="1"/>
      <c r="I22" s="1"/>
    </row>
    <row r="23" spans="1:9">
      <c r="A23" s="45">
        <v>413100</v>
      </c>
      <c r="B23" s="46" t="s">
        <v>21</v>
      </c>
      <c r="C23" s="134"/>
      <c r="D23" s="29">
        <v>0</v>
      </c>
      <c r="E23" s="14"/>
      <c r="F23" s="96"/>
      <c r="G23" s="135">
        <f t="shared" si="1"/>
        <v>0</v>
      </c>
      <c r="H23" s="1"/>
      <c r="I23" s="1"/>
    </row>
    <row r="24" spans="1:9">
      <c r="A24" s="43">
        <v>414000</v>
      </c>
      <c r="B24" s="44" t="s">
        <v>22</v>
      </c>
      <c r="C24" s="134"/>
      <c r="D24" s="27">
        <f>D25+D26+D27</f>
        <v>0</v>
      </c>
      <c r="E24" s="20">
        <f t="shared" ref="E24:F24" si="5">E25+E26+E27</f>
        <v>0</v>
      </c>
      <c r="F24" s="20">
        <f t="shared" si="5"/>
        <v>0</v>
      </c>
      <c r="G24" s="84">
        <f t="shared" si="1"/>
        <v>0</v>
      </c>
      <c r="H24" s="1"/>
      <c r="I24" s="1"/>
    </row>
    <row r="25" spans="1:9">
      <c r="A25" s="45">
        <v>414100</v>
      </c>
      <c r="B25" s="46" t="s">
        <v>23</v>
      </c>
      <c r="C25" s="134"/>
      <c r="D25" s="97">
        <v>0</v>
      </c>
      <c r="E25" s="96"/>
      <c r="F25" s="96"/>
      <c r="G25" s="135">
        <f t="shared" si="1"/>
        <v>0</v>
      </c>
      <c r="H25" s="1"/>
      <c r="I25" s="1"/>
    </row>
    <row r="26" spans="1:9">
      <c r="A26" s="45">
        <v>414300</v>
      </c>
      <c r="B26" s="46" t="s">
        <v>24</v>
      </c>
      <c r="C26" s="134"/>
      <c r="D26" s="93">
        <v>0</v>
      </c>
      <c r="E26" s="92"/>
      <c r="F26" s="92"/>
      <c r="G26" s="135">
        <f t="shared" si="1"/>
        <v>0</v>
      </c>
      <c r="H26" s="1"/>
      <c r="I26" s="1"/>
    </row>
    <row r="27" spans="1:9">
      <c r="A27" s="45">
        <v>414400</v>
      </c>
      <c r="B27" s="46" t="s">
        <v>25</v>
      </c>
      <c r="C27" s="134"/>
      <c r="D27" s="97">
        <v>0</v>
      </c>
      <c r="E27" s="96"/>
      <c r="F27" s="96"/>
      <c r="G27" s="135">
        <f t="shared" si="1"/>
        <v>0</v>
      </c>
      <c r="H27" s="1"/>
      <c r="I27" s="1"/>
    </row>
    <row r="28" spans="1:9">
      <c r="A28" s="43">
        <v>415000</v>
      </c>
      <c r="B28" s="44" t="s">
        <v>26</v>
      </c>
      <c r="C28" s="13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84">
        <f t="shared" si="1"/>
        <v>0</v>
      </c>
      <c r="H28" s="1"/>
      <c r="I28" s="1"/>
    </row>
    <row r="29" spans="1:9">
      <c r="A29" s="45">
        <v>415100</v>
      </c>
      <c r="B29" s="46" t="s">
        <v>27</v>
      </c>
      <c r="C29" s="134"/>
      <c r="D29" s="97">
        <v>0</v>
      </c>
      <c r="E29" s="96"/>
      <c r="F29" s="96"/>
      <c r="G29" s="135">
        <f t="shared" si="1"/>
        <v>0</v>
      </c>
      <c r="H29" s="1"/>
      <c r="I29" s="1"/>
    </row>
    <row r="30" spans="1:9">
      <c r="A30" s="43">
        <v>416000</v>
      </c>
      <c r="B30" s="44" t="s">
        <v>28</v>
      </c>
      <c r="C30" s="134"/>
      <c r="D30" s="31">
        <f>D31</f>
        <v>0</v>
      </c>
      <c r="E30" s="21">
        <f t="shared" ref="E30:F30" si="7">E31</f>
        <v>0</v>
      </c>
      <c r="F30" s="21">
        <f t="shared" si="7"/>
        <v>0</v>
      </c>
      <c r="G30" s="84">
        <f t="shared" si="1"/>
        <v>0</v>
      </c>
      <c r="H30" s="1"/>
      <c r="I30" s="1"/>
    </row>
    <row r="31" spans="1:9">
      <c r="A31" s="45">
        <v>416100</v>
      </c>
      <c r="B31" s="46" t="s">
        <v>29</v>
      </c>
      <c r="C31" s="134"/>
      <c r="D31" s="99">
        <v>0</v>
      </c>
      <c r="E31" s="98"/>
      <c r="F31" s="98"/>
      <c r="G31" s="135">
        <f t="shared" si="1"/>
        <v>0</v>
      </c>
      <c r="H31" s="1"/>
      <c r="I31" s="1"/>
    </row>
    <row r="32" spans="1:9">
      <c r="A32" s="122">
        <v>420000</v>
      </c>
      <c r="B32" s="86" t="s">
        <v>30</v>
      </c>
      <c r="C32" s="134"/>
      <c r="D32" s="88">
        <f>SUM(D33+D49+D54+D63+D68+D71)</f>
        <v>0</v>
      </c>
      <c r="E32" s="87">
        <f t="shared" ref="E32:F32" si="8">SUM(E33+E49+E54+E63+E68+E71)</f>
        <v>5307000</v>
      </c>
      <c r="F32" s="87">
        <f t="shared" si="8"/>
        <v>12500000</v>
      </c>
      <c r="G32" s="89">
        <f t="shared" si="1"/>
        <v>17807000</v>
      </c>
      <c r="H32" s="1"/>
      <c r="I32" s="1"/>
    </row>
    <row r="33" spans="1:9">
      <c r="A33" s="43">
        <v>421000</v>
      </c>
      <c r="B33" s="44" t="s">
        <v>31</v>
      </c>
      <c r="C33" s="134"/>
      <c r="D33" s="31">
        <f>SUM(D34:D48)</f>
        <v>0</v>
      </c>
      <c r="E33" s="21">
        <f t="shared" ref="E33:F33" si="9">SUM(E34:E48)</f>
        <v>200000</v>
      </c>
      <c r="F33" s="21">
        <f t="shared" si="9"/>
        <v>1150000</v>
      </c>
      <c r="G33" s="84">
        <f t="shared" si="1"/>
        <v>1350000</v>
      </c>
      <c r="H33" s="1"/>
      <c r="I33" s="1"/>
    </row>
    <row r="34" spans="1:9">
      <c r="A34" s="45">
        <v>421100</v>
      </c>
      <c r="B34" s="46" t="s">
        <v>32</v>
      </c>
      <c r="C34" s="134"/>
      <c r="D34" s="33">
        <v>0</v>
      </c>
      <c r="E34" s="100"/>
      <c r="F34" s="100"/>
      <c r="G34" s="135">
        <f t="shared" si="1"/>
        <v>0</v>
      </c>
      <c r="H34" s="1"/>
      <c r="I34" s="1"/>
    </row>
    <row r="35" spans="1:9">
      <c r="A35" s="45">
        <v>421211</v>
      </c>
      <c r="B35" s="46" t="s">
        <v>33</v>
      </c>
      <c r="C35" s="134"/>
      <c r="D35" s="34">
        <v>0</v>
      </c>
      <c r="E35" s="100"/>
      <c r="F35" s="100"/>
      <c r="G35" s="135">
        <f t="shared" si="1"/>
        <v>0</v>
      </c>
      <c r="H35" s="1"/>
      <c r="I35" s="1"/>
    </row>
    <row r="36" spans="1:9">
      <c r="A36" s="45">
        <v>421221</v>
      </c>
      <c r="B36" s="46" t="s">
        <v>34</v>
      </c>
      <c r="C36" s="134"/>
      <c r="D36" s="34">
        <v>0</v>
      </c>
      <c r="E36" s="100"/>
      <c r="F36" s="100"/>
      <c r="G36" s="135">
        <f t="shared" si="1"/>
        <v>0</v>
      </c>
      <c r="H36" s="1"/>
      <c r="I36" s="1"/>
    </row>
    <row r="37" spans="1:9">
      <c r="A37" s="45">
        <v>421222</v>
      </c>
      <c r="B37" s="46" t="s">
        <v>35</v>
      </c>
      <c r="C37" s="134"/>
      <c r="D37" s="34">
        <v>0</v>
      </c>
      <c r="E37" s="100"/>
      <c r="F37" s="100"/>
      <c r="G37" s="135">
        <f t="shared" si="1"/>
        <v>0</v>
      </c>
      <c r="H37" s="1"/>
      <c r="I37" s="1"/>
    </row>
    <row r="38" spans="1:9">
      <c r="A38" s="45">
        <v>421225</v>
      </c>
      <c r="B38" s="46" t="s">
        <v>36</v>
      </c>
      <c r="C38" s="134"/>
      <c r="D38" s="33">
        <v>0</v>
      </c>
      <c r="E38" s="100"/>
      <c r="F38" s="100"/>
      <c r="G38" s="135">
        <f t="shared" si="1"/>
        <v>0</v>
      </c>
      <c r="H38" s="1"/>
      <c r="I38" s="1"/>
    </row>
    <row r="39" spans="1:9">
      <c r="A39" s="45">
        <v>421311</v>
      </c>
      <c r="B39" s="46" t="s">
        <v>37</v>
      </c>
      <c r="C39" s="134"/>
      <c r="D39" s="34">
        <v>0</v>
      </c>
      <c r="E39" s="100"/>
      <c r="F39" s="100"/>
      <c r="G39" s="135">
        <f t="shared" si="1"/>
        <v>0</v>
      </c>
      <c r="H39" s="1"/>
      <c r="I39" s="1"/>
    </row>
    <row r="40" spans="1:9">
      <c r="A40" s="45">
        <v>421321</v>
      </c>
      <c r="B40" s="46" t="s">
        <v>38</v>
      </c>
      <c r="C40" s="134"/>
      <c r="D40" s="34">
        <v>0</v>
      </c>
      <c r="E40" s="100"/>
      <c r="F40" s="100"/>
      <c r="G40" s="135">
        <f t="shared" si="1"/>
        <v>0</v>
      </c>
      <c r="H40" s="1"/>
      <c r="I40" s="1"/>
    </row>
    <row r="41" spans="1:9">
      <c r="A41" s="45">
        <v>421323</v>
      </c>
      <c r="B41" s="46" t="s">
        <v>39</v>
      </c>
      <c r="C41" s="134"/>
      <c r="D41" s="33">
        <v>0</v>
      </c>
      <c r="E41" s="100"/>
      <c r="F41" s="100">
        <v>400000</v>
      </c>
      <c r="G41" s="135">
        <f t="shared" si="1"/>
        <v>400000</v>
      </c>
      <c r="H41" s="1"/>
      <c r="I41" s="1"/>
    </row>
    <row r="42" spans="1:9">
      <c r="A42" s="45">
        <v>421324</v>
      </c>
      <c r="B42" s="46" t="s">
        <v>40</v>
      </c>
      <c r="C42" s="134"/>
      <c r="D42" s="33">
        <v>0</v>
      </c>
      <c r="E42" s="100"/>
      <c r="F42" s="100"/>
      <c r="G42" s="135">
        <f t="shared" si="1"/>
        <v>0</v>
      </c>
      <c r="H42" s="1"/>
      <c r="I42" s="1"/>
    </row>
    <row r="43" spans="1:9">
      <c r="A43" s="45">
        <v>421325</v>
      </c>
      <c r="B43" s="46" t="s">
        <v>41</v>
      </c>
      <c r="C43" s="134"/>
      <c r="D43" s="33">
        <v>0</v>
      </c>
      <c r="E43" s="100"/>
      <c r="F43" s="100">
        <v>250000</v>
      </c>
      <c r="G43" s="135">
        <f t="shared" si="1"/>
        <v>250000</v>
      </c>
      <c r="H43" s="1"/>
      <c r="I43" s="1"/>
    </row>
    <row r="44" spans="1:9">
      <c r="A44" s="45">
        <v>421391</v>
      </c>
      <c r="B44" s="46" t="s">
        <v>42</v>
      </c>
      <c r="C44" s="134"/>
      <c r="D44" s="33">
        <v>0</v>
      </c>
      <c r="E44" s="100"/>
      <c r="F44" s="100"/>
      <c r="G44" s="135">
        <f t="shared" si="1"/>
        <v>0</v>
      </c>
      <c r="H44" s="1"/>
      <c r="I44" s="1"/>
    </row>
    <row r="45" spans="1:9">
      <c r="A45" s="45">
        <v>421400</v>
      </c>
      <c r="B45" s="46" t="s">
        <v>43</v>
      </c>
      <c r="C45" s="134"/>
      <c r="D45" s="33">
        <v>0</v>
      </c>
      <c r="E45" s="100"/>
      <c r="F45" s="100"/>
      <c r="G45" s="135">
        <f t="shared" si="1"/>
        <v>0</v>
      </c>
      <c r="H45" s="1"/>
      <c r="I45" s="1"/>
    </row>
    <row r="46" spans="1:9">
      <c r="A46" s="45">
        <v>421500</v>
      </c>
      <c r="B46" s="46" t="s">
        <v>44</v>
      </c>
      <c r="C46" s="134"/>
      <c r="D46" s="33">
        <v>0</v>
      </c>
      <c r="E46" s="100">
        <v>20000</v>
      </c>
      <c r="F46" s="100">
        <v>500000</v>
      </c>
      <c r="G46" s="135">
        <f t="shared" si="1"/>
        <v>520000</v>
      </c>
      <c r="H46" s="1"/>
      <c r="I46" s="1"/>
    </row>
    <row r="47" spans="1:9">
      <c r="A47" s="45">
        <v>421600</v>
      </c>
      <c r="B47" s="46" t="s">
        <v>45</v>
      </c>
      <c r="C47" s="134"/>
      <c r="D47" s="33">
        <v>0</v>
      </c>
      <c r="E47" s="100">
        <v>180000</v>
      </c>
      <c r="F47" s="100"/>
      <c r="G47" s="135">
        <f t="shared" si="1"/>
        <v>180000</v>
      </c>
      <c r="H47" s="1"/>
      <c r="I47" s="1"/>
    </row>
    <row r="48" spans="1:9">
      <c r="A48" s="45">
        <v>421900</v>
      </c>
      <c r="B48" s="46" t="s">
        <v>46</v>
      </c>
      <c r="C48" s="134"/>
      <c r="D48" s="32">
        <v>0</v>
      </c>
      <c r="E48" s="98"/>
      <c r="F48" s="98"/>
      <c r="G48" s="135">
        <f t="shared" si="1"/>
        <v>0</v>
      </c>
      <c r="H48" s="1"/>
      <c r="I48" s="1"/>
    </row>
    <row r="49" spans="1:9">
      <c r="A49" s="43">
        <v>422000</v>
      </c>
      <c r="B49" s="44" t="s">
        <v>47</v>
      </c>
      <c r="C49" s="134"/>
      <c r="D49" s="31">
        <f>D50+D51+D52+D53</f>
        <v>0</v>
      </c>
      <c r="E49" s="21">
        <f t="shared" ref="E49:F49" si="10">E50+E51+E52+E53</f>
        <v>166000</v>
      </c>
      <c r="F49" s="21">
        <f t="shared" si="10"/>
        <v>500000</v>
      </c>
      <c r="G49" s="84">
        <f t="shared" si="1"/>
        <v>666000</v>
      </c>
      <c r="H49" s="1"/>
      <c r="I49" s="1"/>
    </row>
    <row r="50" spans="1:9">
      <c r="A50" s="45">
        <v>422100</v>
      </c>
      <c r="B50" s="46" t="s">
        <v>48</v>
      </c>
      <c r="C50" s="134"/>
      <c r="D50" s="32">
        <v>0</v>
      </c>
      <c r="E50" s="15"/>
      <c r="F50" s="98"/>
      <c r="G50" s="135">
        <f t="shared" si="1"/>
        <v>0</v>
      </c>
      <c r="H50" s="1"/>
      <c r="I50" s="1"/>
    </row>
    <row r="51" spans="1:9">
      <c r="A51" s="45">
        <v>422200</v>
      </c>
      <c r="B51" s="46" t="s">
        <v>49</v>
      </c>
      <c r="C51" s="134"/>
      <c r="D51" s="32">
        <v>0</v>
      </c>
      <c r="E51" s="15">
        <v>166000</v>
      </c>
      <c r="F51" s="98">
        <v>500000</v>
      </c>
      <c r="G51" s="135">
        <f t="shared" si="1"/>
        <v>666000</v>
      </c>
      <c r="H51" s="1"/>
      <c r="I51" s="1"/>
    </row>
    <row r="52" spans="1:9">
      <c r="A52" s="45">
        <v>422300</v>
      </c>
      <c r="B52" s="46" t="s">
        <v>50</v>
      </c>
      <c r="C52" s="134"/>
      <c r="D52" s="32">
        <v>0</v>
      </c>
      <c r="E52" s="15"/>
      <c r="F52" s="98"/>
      <c r="G52" s="135">
        <f t="shared" si="1"/>
        <v>0</v>
      </c>
      <c r="H52" s="1"/>
      <c r="I52" s="1"/>
    </row>
    <row r="53" spans="1:9">
      <c r="A53" s="45">
        <v>422900</v>
      </c>
      <c r="B53" s="46" t="s">
        <v>51</v>
      </c>
      <c r="C53" s="134"/>
      <c r="D53" s="32">
        <v>0</v>
      </c>
      <c r="E53" s="15"/>
      <c r="F53" s="98"/>
      <c r="G53" s="135">
        <f t="shared" si="1"/>
        <v>0</v>
      </c>
      <c r="H53" s="1"/>
      <c r="I53" s="9"/>
    </row>
    <row r="54" spans="1:9">
      <c r="A54" s="43">
        <v>423000</v>
      </c>
      <c r="B54" s="44" t="s">
        <v>52</v>
      </c>
      <c r="C54" s="134"/>
      <c r="D54" s="31">
        <f>D55+D56+D57+D58+D59+D60+D61+D62</f>
        <v>0</v>
      </c>
      <c r="E54" s="21">
        <f t="shared" ref="E54:F54" si="11">E55+E56+E57+E58+E59+E60+E61+E62</f>
        <v>1565355</v>
      </c>
      <c r="F54" s="21">
        <f t="shared" si="11"/>
        <v>1600000</v>
      </c>
      <c r="G54" s="84">
        <f t="shared" si="1"/>
        <v>3165355</v>
      </c>
      <c r="H54" s="1"/>
      <c r="I54" s="1"/>
    </row>
    <row r="55" spans="1:9">
      <c r="A55" s="45">
        <v>423100</v>
      </c>
      <c r="B55" s="46" t="s">
        <v>53</v>
      </c>
      <c r="C55" s="134"/>
      <c r="D55" s="32">
        <v>0</v>
      </c>
      <c r="E55" s="15">
        <v>3000</v>
      </c>
      <c r="F55" s="98"/>
      <c r="G55" s="135">
        <f t="shared" si="1"/>
        <v>3000</v>
      </c>
      <c r="H55" s="1"/>
      <c r="I55" s="1"/>
    </row>
    <row r="56" spans="1:9">
      <c r="A56" s="45">
        <v>423200</v>
      </c>
      <c r="B56" s="46" t="s">
        <v>54</v>
      </c>
      <c r="C56" s="134"/>
      <c r="D56" s="32">
        <v>0</v>
      </c>
      <c r="E56" s="15"/>
      <c r="F56" s="98"/>
      <c r="G56" s="135">
        <f t="shared" si="1"/>
        <v>0</v>
      </c>
      <c r="H56" s="1"/>
      <c r="I56" s="1"/>
    </row>
    <row r="57" spans="1:9">
      <c r="A57" s="45">
        <v>423300</v>
      </c>
      <c r="B57" s="46" t="s">
        <v>55</v>
      </c>
      <c r="C57" s="134"/>
      <c r="D57" s="32">
        <v>0</v>
      </c>
      <c r="E57" s="15"/>
      <c r="F57" s="98"/>
      <c r="G57" s="135">
        <f t="shared" si="1"/>
        <v>0</v>
      </c>
      <c r="H57" s="1"/>
      <c r="I57" s="1"/>
    </row>
    <row r="58" spans="1:9">
      <c r="A58" s="45">
        <v>423400</v>
      </c>
      <c r="B58" s="46" t="s">
        <v>56</v>
      </c>
      <c r="C58" s="134"/>
      <c r="D58" s="32">
        <v>0</v>
      </c>
      <c r="E58" s="15">
        <v>744000</v>
      </c>
      <c r="F58" s="98">
        <v>800000</v>
      </c>
      <c r="G58" s="135">
        <f t="shared" si="1"/>
        <v>1544000</v>
      </c>
      <c r="H58" s="1"/>
      <c r="I58" s="1"/>
    </row>
    <row r="59" spans="1:9">
      <c r="A59" s="45">
        <v>423500</v>
      </c>
      <c r="B59" s="46" t="s">
        <v>57</v>
      </c>
      <c r="C59" s="134"/>
      <c r="D59" s="33">
        <v>0</v>
      </c>
      <c r="E59" s="16">
        <v>310000</v>
      </c>
      <c r="F59" s="100"/>
      <c r="G59" s="135">
        <f t="shared" si="1"/>
        <v>310000</v>
      </c>
      <c r="H59" s="1"/>
      <c r="I59" s="1"/>
    </row>
    <row r="60" spans="1:9">
      <c r="A60" s="45">
        <v>423600</v>
      </c>
      <c r="B60" s="46" t="s">
        <v>58</v>
      </c>
      <c r="C60" s="134"/>
      <c r="D60" s="32">
        <v>0</v>
      </c>
      <c r="E60" s="15"/>
      <c r="F60" s="98"/>
      <c r="G60" s="135">
        <f t="shared" si="1"/>
        <v>0</v>
      </c>
      <c r="H60" s="1"/>
      <c r="I60" s="1"/>
    </row>
    <row r="61" spans="1:9">
      <c r="A61" s="45">
        <v>423700</v>
      </c>
      <c r="B61" s="46" t="s">
        <v>59</v>
      </c>
      <c r="C61" s="134"/>
      <c r="D61" s="32">
        <v>0</v>
      </c>
      <c r="E61" s="15"/>
      <c r="F61" s="98"/>
      <c r="G61" s="135">
        <f t="shared" si="1"/>
        <v>0</v>
      </c>
      <c r="H61" s="1"/>
      <c r="I61" s="1"/>
    </row>
    <row r="62" spans="1:9">
      <c r="A62" s="45">
        <v>423900</v>
      </c>
      <c r="B62" s="46" t="s">
        <v>60</v>
      </c>
      <c r="C62" s="134"/>
      <c r="D62" s="32">
        <v>0</v>
      </c>
      <c r="E62" s="15">
        <v>508355</v>
      </c>
      <c r="F62" s="98">
        <v>800000</v>
      </c>
      <c r="G62" s="135">
        <f t="shared" si="1"/>
        <v>1308355</v>
      </c>
      <c r="H62" s="1"/>
      <c r="I62" s="1"/>
    </row>
    <row r="63" spans="1:9">
      <c r="A63" s="43">
        <v>424000</v>
      </c>
      <c r="B63" s="44" t="s">
        <v>61</v>
      </c>
      <c r="C63" s="134"/>
      <c r="D63" s="31">
        <f>D64+D65+D66+D67</f>
        <v>0</v>
      </c>
      <c r="E63" s="21">
        <f t="shared" ref="E63" si="12">E64+E65+E66+E67</f>
        <v>3176645</v>
      </c>
      <c r="F63" s="21">
        <f>F64+F65+F66+F67</f>
        <v>9250000</v>
      </c>
      <c r="G63" s="84">
        <f t="shared" si="1"/>
        <v>12426645</v>
      </c>
      <c r="H63" s="1"/>
      <c r="I63" s="1"/>
    </row>
    <row r="64" spans="1:9">
      <c r="A64" s="45">
        <v>424200</v>
      </c>
      <c r="B64" s="46" t="s">
        <v>62</v>
      </c>
      <c r="C64" s="134"/>
      <c r="D64" s="34">
        <v>0</v>
      </c>
      <c r="E64" s="17">
        <v>3176645</v>
      </c>
      <c r="F64" s="100">
        <v>2250000</v>
      </c>
      <c r="G64" s="135">
        <f t="shared" si="1"/>
        <v>5426645</v>
      </c>
      <c r="H64" s="1"/>
      <c r="I64" s="1"/>
    </row>
    <row r="65" spans="1:9">
      <c r="A65" s="45">
        <v>424300</v>
      </c>
      <c r="B65" s="46" t="s">
        <v>63</v>
      </c>
      <c r="C65" s="134"/>
      <c r="D65" s="32">
        <v>0</v>
      </c>
      <c r="E65" s="15"/>
      <c r="F65" s="98"/>
      <c r="G65" s="135">
        <f t="shared" si="1"/>
        <v>0</v>
      </c>
      <c r="H65" s="1"/>
      <c r="I65" s="1"/>
    </row>
    <row r="66" spans="1:9">
      <c r="A66" s="45">
        <v>424600</v>
      </c>
      <c r="B66" s="46" t="s">
        <v>64</v>
      </c>
      <c r="C66" s="134"/>
      <c r="D66" s="32">
        <v>0</v>
      </c>
      <c r="E66" s="15"/>
      <c r="F66" s="98"/>
      <c r="G66" s="135">
        <f t="shared" si="1"/>
        <v>0</v>
      </c>
      <c r="H66" s="1"/>
      <c r="I66" s="1"/>
    </row>
    <row r="67" spans="1:9">
      <c r="A67" s="45">
        <v>424900</v>
      </c>
      <c r="B67" s="46" t="s">
        <v>65</v>
      </c>
      <c r="C67" s="134"/>
      <c r="D67" s="32">
        <v>0</v>
      </c>
      <c r="E67" s="15"/>
      <c r="F67" s="98">
        <v>7000000</v>
      </c>
      <c r="G67" s="135">
        <f t="shared" si="1"/>
        <v>7000000</v>
      </c>
      <c r="H67" s="1"/>
      <c r="I67" s="1"/>
    </row>
    <row r="68" spans="1:9">
      <c r="A68" s="43">
        <v>425000</v>
      </c>
      <c r="B68" s="44" t="s">
        <v>66</v>
      </c>
      <c r="C68" s="134"/>
      <c r="D68" s="31">
        <f>D69+D70</f>
        <v>0</v>
      </c>
      <c r="E68" s="21">
        <f t="shared" ref="E68:F68" si="13">E69+E70</f>
        <v>0</v>
      </c>
      <c r="F68" s="21">
        <f t="shared" si="13"/>
        <v>0</v>
      </c>
      <c r="G68" s="84">
        <f t="shared" si="1"/>
        <v>0</v>
      </c>
      <c r="H68" s="1"/>
      <c r="I68" s="1"/>
    </row>
    <row r="69" spans="1:9">
      <c r="A69" s="45">
        <v>425100</v>
      </c>
      <c r="B69" s="46" t="s">
        <v>67</v>
      </c>
      <c r="C69" s="134"/>
      <c r="D69" s="34">
        <v>0</v>
      </c>
      <c r="E69" s="17"/>
      <c r="F69" s="100"/>
      <c r="G69" s="135">
        <f t="shared" si="1"/>
        <v>0</v>
      </c>
      <c r="H69" s="1"/>
      <c r="I69" s="1"/>
    </row>
    <row r="70" spans="1:9">
      <c r="A70" s="45">
        <v>425200</v>
      </c>
      <c r="B70" s="46" t="s">
        <v>68</v>
      </c>
      <c r="C70" s="134"/>
      <c r="D70" s="32">
        <v>0</v>
      </c>
      <c r="E70" s="15"/>
      <c r="F70" s="98"/>
      <c r="G70" s="135">
        <f t="shared" si="1"/>
        <v>0</v>
      </c>
      <c r="H70" s="1"/>
      <c r="I70" s="1"/>
    </row>
    <row r="71" spans="1:9">
      <c r="A71" s="43">
        <v>426000</v>
      </c>
      <c r="B71" s="44" t="s">
        <v>69</v>
      </c>
      <c r="C71" s="134"/>
      <c r="D71" s="31">
        <f>SUM(D72:D78)</f>
        <v>0</v>
      </c>
      <c r="E71" s="21">
        <f t="shared" ref="E71:F71" si="14">SUM(E72:E78)</f>
        <v>199000</v>
      </c>
      <c r="F71" s="21">
        <f t="shared" si="14"/>
        <v>0</v>
      </c>
      <c r="G71" s="84">
        <f t="shared" si="1"/>
        <v>199000</v>
      </c>
      <c r="H71" s="1"/>
      <c r="I71" s="1"/>
    </row>
    <row r="72" spans="1:9">
      <c r="A72" s="45">
        <v>426100</v>
      </c>
      <c r="B72" s="46" t="s">
        <v>70</v>
      </c>
      <c r="C72" s="134"/>
      <c r="D72" s="32">
        <v>0</v>
      </c>
      <c r="E72" s="15"/>
      <c r="F72" s="98"/>
      <c r="G72" s="135">
        <f t="shared" si="1"/>
        <v>0</v>
      </c>
      <c r="H72" s="1"/>
      <c r="I72" s="1"/>
    </row>
    <row r="73" spans="1:9">
      <c r="A73" s="45">
        <v>426300</v>
      </c>
      <c r="B73" s="46" t="s">
        <v>71</v>
      </c>
      <c r="C73" s="134"/>
      <c r="D73" s="32">
        <v>0</v>
      </c>
      <c r="E73" s="15"/>
      <c r="F73" s="98"/>
      <c r="G73" s="135">
        <f t="shared" si="1"/>
        <v>0</v>
      </c>
      <c r="H73" s="1"/>
      <c r="I73" s="1"/>
    </row>
    <row r="74" spans="1:9">
      <c r="A74" s="45">
        <v>426400</v>
      </c>
      <c r="B74" s="46" t="s">
        <v>72</v>
      </c>
      <c r="C74" s="134"/>
      <c r="D74" s="32">
        <v>0</v>
      </c>
      <c r="E74" s="15"/>
      <c r="F74" s="98"/>
      <c r="G74" s="135">
        <f t="shared" si="1"/>
        <v>0</v>
      </c>
      <c r="H74" s="1"/>
      <c r="I74" s="1"/>
    </row>
    <row r="75" spans="1:9">
      <c r="A75" s="45">
        <v>426500</v>
      </c>
      <c r="B75" s="46" t="s">
        <v>73</v>
      </c>
      <c r="C75" s="134"/>
      <c r="D75" s="32">
        <v>0</v>
      </c>
      <c r="E75" s="15"/>
      <c r="F75" s="98"/>
      <c r="G75" s="135">
        <f t="shared" si="1"/>
        <v>0</v>
      </c>
      <c r="H75" s="1"/>
      <c r="I75" s="1"/>
    </row>
    <row r="76" spans="1:9">
      <c r="A76" s="45">
        <v>426600</v>
      </c>
      <c r="B76" s="46" t="s">
        <v>74</v>
      </c>
      <c r="C76" s="134"/>
      <c r="D76" s="32">
        <v>0</v>
      </c>
      <c r="E76" s="15">
        <v>199000</v>
      </c>
      <c r="F76" s="98"/>
      <c r="G76" s="135">
        <f t="shared" si="1"/>
        <v>199000</v>
      </c>
      <c r="H76" s="1"/>
      <c r="I76" s="1"/>
    </row>
    <row r="77" spans="1:9">
      <c r="A77" s="45">
        <v>426800</v>
      </c>
      <c r="B77" s="46" t="s">
        <v>75</v>
      </c>
      <c r="C77" s="134"/>
      <c r="D77" s="32">
        <v>0</v>
      </c>
      <c r="E77" s="15"/>
      <c r="F77" s="98"/>
      <c r="G77" s="135">
        <f t="shared" si="1"/>
        <v>0</v>
      </c>
      <c r="H77" s="1"/>
      <c r="I77" s="1"/>
    </row>
    <row r="78" spans="1:9">
      <c r="A78" s="45">
        <v>426900</v>
      </c>
      <c r="B78" s="46" t="s">
        <v>76</v>
      </c>
      <c r="C78" s="134"/>
      <c r="D78" s="34">
        <v>0</v>
      </c>
      <c r="E78" s="17"/>
      <c r="F78" s="100"/>
      <c r="G78" s="135">
        <f t="shared" si="1"/>
        <v>0</v>
      </c>
      <c r="H78" s="1"/>
      <c r="I78" s="1"/>
    </row>
    <row r="79" spans="1:9">
      <c r="A79" s="122">
        <v>430000</v>
      </c>
      <c r="B79" s="86" t="s">
        <v>77</v>
      </c>
      <c r="C79" s="134"/>
      <c r="D79" s="88">
        <f>D80</f>
        <v>0</v>
      </c>
      <c r="E79" s="87">
        <f t="shared" ref="E79:F79" si="15">E80</f>
        <v>0</v>
      </c>
      <c r="F79" s="87">
        <f t="shared" si="15"/>
        <v>0</v>
      </c>
      <c r="G79" s="89">
        <f t="shared" ref="G79:G116" si="16">SUM(D79:F79)</f>
        <v>0</v>
      </c>
      <c r="H79" s="1"/>
      <c r="I79" s="1"/>
    </row>
    <row r="80" spans="1:9">
      <c r="A80" s="43">
        <v>431000</v>
      </c>
      <c r="B80" s="44" t="s">
        <v>77</v>
      </c>
      <c r="C80" s="134"/>
      <c r="D80" s="31">
        <f>D81+D82</f>
        <v>0</v>
      </c>
      <c r="E80" s="21">
        <f t="shared" ref="E80:F80" si="17">E81+E82</f>
        <v>0</v>
      </c>
      <c r="F80" s="21">
        <f t="shared" si="17"/>
        <v>0</v>
      </c>
      <c r="G80" s="84">
        <f t="shared" si="16"/>
        <v>0</v>
      </c>
      <c r="H80" s="1"/>
      <c r="I80" s="1"/>
    </row>
    <row r="81" spans="1:9">
      <c r="A81" s="45">
        <v>431100</v>
      </c>
      <c r="B81" s="46" t="s">
        <v>78</v>
      </c>
      <c r="C81" s="134"/>
      <c r="D81" s="32">
        <v>0</v>
      </c>
      <c r="E81" s="15"/>
      <c r="F81" s="98"/>
      <c r="G81" s="135">
        <f t="shared" si="16"/>
        <v>0</v>
      </c>
      <c r="H81" s="1"/>
      <c r="I81" s="1"/>
    </row>
    <row r="82" spans="1:9">
      <c r="A82" s="45">
        <v>431200</v>
      </c>
      <c r="B82" s="46" t="s">
        <v>79</v>
      </c>
      <c r="C82" s="134"/>
      <c r="D82" s="32">
        <v>0</v>
      </c>
      <c r="E82" s="15"/>
      <c r="F82" s="98"/>
      <c r="G82" s="135">
        <f t="shared" si="16"/>
        <v>0</v>
      </c>
      <c r="H82" s="1"/>
      <c r="I82" s="1"/>
    </row>
    <row r="83" spans="1:9">
      <c r="A83" s="122">
        <v>444000</v>
      </c>
      <c r="B83" s="86" t="s">
        <v>80</v>
      </c>
      <c r="C83" s="134"/>
      <c r="D83" s="116">
        <f>SUM(D84:D88)</f>
        <v>0</v>
      </c>
      <c r="E83" s="105">
        <f t="shared" ref="E83:F83" si="18">SUM(E84:E88)</f>
        <v>0</v>
      </c>
      <c r="F83" s="105">
        <f t="shared" si="18"/>
        <v>0</v>
      </c>
      <c r="G83" s="89">
        <f t="shared" si="16"/>
        <v>0</v>
      </c>
      <c r="H83" s="1"/>
      <c r="I83" s="9"/>
    </row>
    <row r="84" spans="1:9">
      <c r="A84" s="47">
        <v>441100</v>
      </c>
      <c r="B84" s="48" t="s">
        <v>81</v>
      </c>
      <c r="C84" s="134"/>
      <c r="D84" s="33">
        <v>0</v>
      </c>
      <c r="E84" s="16"/>
      <c r="F84" s="100"/>
      <c r="G84" s="135">
        <f t="shared" si="16"/>
        <v>0</v>
      </c>
      <c r="H84" s="1"/>
      <c r="I84" s="9"/>
    </row>
    <row r="85" spans="1:9">
      <c r="A85" s="49">
        <v>441400</v>
      </c>
      <c r="B85" s="50" t="s">
        <v>82</v>
      </c>
      <c r="C85" s="134"/>
      <c r="D85" s="33">
        <v>0</v>
      </c>
      <c r="E85" s="16"/>
      <c r="F85" s="100"/>
      <c r="G85" s="135">
        <f t="shared" si="16"/>
        <v>0</v>
      </c>
      <c r="H85" s="1"/>
      <c r="I85" s="9"/>
    </row>
    <row r="86" spans="1:9">
      <c r="A86" s="51">
        <v>444100</v>
      </c>
      <c r="B86" s="50" t="s">
        <v>83</v>
      </c>
      <c r="C86" s="134"/>
      <c r="D86" s="33">
        <v>0</v>
      </c>
      <c r="E86" s="16"/>
      <c r="F86" s="100"/>
      <c r="G86" s="135">
        <f t="shared" si="16"/>
        <v>0</v>
      </c>
      <c r="H86" s="1"/>
      <c r="I86" s="9"/>
    </row>
    <row r="87" spans="1:9">
      <c r="A87" s="51">
        <v>444200</v>
      </c>
      <c r="B87" s="50" t="s">
        <v>84</v>
      </c>
      <c r="C87" s="134"/>
      <c r="D87" s="33">
        <v>0</v>
      </c>
      <c r="E87" s="16"/>
      <c r="F87" s="100"/>
      <c r="G87" s="135">
        <f t="shared" si="16"/>
        <v>0</v>
      </c>
      <c r="H87" s="1"/>
      <c r="I87" s="9"/>
    </row>
    <row r="88" spans="1:9">
      <c r="A88" s="52">
        <v>444300</v>
      </c>
      <c r="B88" s="53" t="s">
        <v>85</v>
      </c>
      <c r="C88" s="134"/>
      <c r="D88" s="136">
        <v>0</v>
      </c>
      <c r="E88" s="22"/>
      <c r="F88" s="101"/>
      <c r="G88" s="135">
        <f t="shared" si="16"/>
        <v>0</v>
      </c>
      <c r="H88" s="1"/>
      <c r="I88" s="23"/>
    </row>
    <row r="89" spans="1:9">
      <c r="A89" s="123">
        <v>460000</v>
      </c>
      <c r="B89" s="107" t="s">
        <v>86</v>
      </c>
      <c r="C89" s="134"/>
      <c r="D89" s="88">
        <f>D90</f>
        <v>0</v>
      </c>
      <c r="E89" s="87">
        <f t="shared" ref="E89:F89" si="19">E90</f>
        <v>0</v>
      </c>
      <c r="F89" s="87">
        <f t="shared" si="19"/>
        <v>0</v>
      </c>
      <c r="G89" s="89">
        <f t="shared" si="16"/>
        <v>0</v>
      </c>
      <c r="H89" s="1"/>
      <c r="I89" s="9"/>
    </row>
    <row r="90" spans="1:9">
      <c r="A90" s="45">
        <v>465112</v>
      </c>
      <c r="B90" s="46" t="s">
        <v>87</v>
      </c>
      <c r="C90" s="134"/>
      <c r="D90" s="33">
        <v>0</v>
      </c>
      <c r="E90" s="16"/>
      <c r="F90" s="100"/>
      <c r="G90" s="135">
        <f t="shared" si="16"/>
        <v>0</v>
      </c>
      <c r="H90" s="1"/>
      <c r="I90" s="1"/>
    </row>
    <row r="91" spans="1:9">
      <c r="A91" s="122">
        <v>480000</v>
      </c>
      <c r="B91" s="86" t="s">
        <v>88</v>
      </c>
      <c r="C91" s="134"/>
      <c r="D91" s="88">
        <f>SUM(D92+D94+D97+D99)</f>
        <v>0</v>
      </c>
      <c r="E91" s="87">
        <f t="shared" ref="E91:F91" si="20">SUM(E92+E94+E97+E99)</f>
        <v>0</v>
      </c>
      <c r="F91" s="87">
        <f t="shared" si="20"/>
        <v>0</v>
      </c>
      <c r="G91" s="89">
        <f t="shared" si="16"/>
        <v>0</v>
      </c>
      <c r="H91" s="1"/>
      <c r="I91" s="1"/>
    </row>
    <row r="92" spans="1:9">
      <c r="A92" s="124">
        <v>481000</v>
      </c>
      <c r="B92" s="125" t="s">
        <v>89</v>
      </c>
      <c r="C92" s="134"/>
      <c r="D92" s="95">
        <f>D93</f>
        <v>0</v>
      </c>
      <c r="E92" s="94">
        <f t="shared" ref="E92:F92" si="21">E93</f>
        <v>0</v>
      </c>
      <c r="F92" s="94">
        <f t="shared" si="21"/>
        <v>0</v>
      </c>
      <c r="G92" s="84">
        <f t="shared" si="16"/>
        <v>0</v>
      </c>
      <c r="H92" s="1"/>
      <c r="I92" s="9"/>
    </row>
    <row r="93" spans="1:9">
      <c r="A93" s="56">
        <v>481900</v>
      </c>
      <c r="B93" s="57" t="s">
        <v>90</v>
      </c>
      <c r="C93" s="134"/>
      <c r="D93" s="33">
        <v>0</v>
      </c>
      <c r="E93" s="16"/>
      <c r="F93" s="100"/>
      <c r="G93" s="135">
        <f t="shared" si="16"/>
        <v>0</v>
      </c>
      <c r="H93" s="1"/>
      <c r="I93" s="9"/>
    </row>
    <row r="94" spans="1:9">
      <c r="A94" s="43">
        <v>482000</v>
      </c>
      <c r="B94" s="44" t="s">
        <v>91</v>
      </c>
      <c r="C94" s="134"/>
      <c r="D94" s="31">
        <f>D95+D96</f>
        <v>0</v>
      </c>
      <c r="E94" s="21">
        <f t="shared" ref="E94:F94" si="22">E95+E96</f>
        <v>0</v>
      </c>
      <c r="F94" s="21">
        <f t="shared" si="22"/>
        <v>0</v>
      </c>
      <c r="G94" s="84">
        <f t="shared" si="16"/>
        <v>0</v>
      </c>
      <c r="H94" s="1"/>
      <c r="I94" s="1"/>
    </row>
    <row r="95" spans="1:9">
      <c r="A95" s="45">
        <v>482100</v>
      </c>
      <c r="B95" s="46" t="s">
        <v>92</v>
      </c>
      <c r="C95" s="134"/>
      <c r="D95" s="29">
        <v>0</v>
      </c>
      <c r="E95" s="14"/>
      <c r="F95" s="96"/>
      <c r="G95" s="135">
        <f t="shared" si="16"/>
        <v>0</v>
      </c>
      <c r="H95" s="1"/>
      <c r="I95" s="1"/>
    </row>
    <row r="96" spans="1:9">
      <c r="A96" s="45">
        <v>482200</v>
      </c>
      <c r="B96" s="46" t="s">
        <v>93</v>
      </c>
      <c r="C96" s="134"/>
      <c r="D96" s="29">
        <v>0</v>
      </c>
      <c r="E96" s="14"/>
      <c r="F96" s="96"/>
      <c r="G96" s="135">
        <f t="shared" si="16"/>
        <v>0</v>
      </c>
      <c r="H96" s="1"/>
      <c r="I96" s="1"/>
    </row>
    <row r="97" spans="1:9">
      <c r="A97" s="43">
        <v>483000</v>
      </c>
      <c r="B97" s="44" t="s">
        <v>94</v>
      </c>
      <c r="C97" s="134"/>
      <c r="D97" s="31">
        <f>D98</f>
        <v>0</v>
      </c>
      <c r="E97" s="21">
        <f t="shared" ref="E97:F97" si="23">E98</f>
        <v>0</v>
      </c>
      <c r="F97" s="21">
        <f t="shared" si="23"/>
        <v>0</v>
      </c>
      <c r="G97" s="84">
        <f t="shared" si="16"/>
        <v>0</v>
      </c>
      <c r="H97" s="1"/>
      <c r="I97" s="1"/>
    </row>
    <row r="98" spans="1:9">
      <c r="A98" s="45">
        <v>483100</v>
      </c>
      <c r="B98" s="46" t="s">
        <v>95</v>
      </c>
      <c r="C98" s="134"/>
      <c r="D98" s="32">
        <v>0</v>
      </c>
      <c r="E98" s="15"/>
      <c r="F98" s="98"/>
      <c r="G98" s="135">
        <f t="shared" si="16"/>
        <v>0</v>
      </c>
      <c r="H98" s="1"/>
      <c r="I98" s="9"/>
    </row>
    <row r="99" spans="1:9">
      <c r="A99" s="43">
        <v>485000</v>
      </c>
      <c r="B99" s="44" t="s">
        <v>96</v>
      </c>
      <c r="C99" s="134"/>
      <c r="D99" s="31">
        <f>D100</f>
        <v>0</v>
      </c>
      <c r="E99" s="21">
        <f t="shared" ref="E99:F99" si="24">E100</f>
        <v>0</v>
      </c>
      <c r="F99" s="21">
        <f t="shared" si="24"/>
        <v>0</v>
      </c>
      <c r="G99" s="84">
        <f t="shared" si="16"/>
        <v>0</v>
      </c>
      <c r="H99" s="1"/>
      <c r="I99" s="9"/>
    </row>
    <row r="100" spans="1:9">
      <c r="A100" s="45">
        <v>485119</v>
      </c>
      <c r="B100" s="46" t="s">
        <v>97</v>
      </c>
      <c r="C100" s="134"/>
      <c r="D100" s="32">
        <v>0</v>
      </c>
      <c r="E100" s="15"/>
      <c r="F100" s="98"/>
      <c r="G100" s="135">
        <f t="shared" si="16"/>
        <v>0</v>
      </c>
      <c r="H100" s="1"/>
      <c r="I100" s="9"/>
    </row>
    <row r="101" spans="1:9">
      <c r="A101" s="131">
        <v>500000</v>
      </c>
      <c r="B101" s="132" t="s">
        <v>98</v>
      </c>
      <c r="C101" s="134"/>
      <c r="D101" s="80">
        <f>SUM(D102+D113)</f>
        <v>0</v>
      </c>
      <c r="E101" s="79">
        <f t="shared" ref="E101:F101" si="25">SUM(E102+E113)</f>
        <v>3000000</v>
      </c>
      <c r="F101" s="79">
        <f t="shared" si="25"/>
        <v>0</v>
      </c>
      <c r="G101" s="83">
        <f t="shared" si="16"/>
        <v>3000000</v>
      </c>
      <c r="H101" s="1"/>
      <c r="I101" s="1"/>
    </row>
    <row r="102" spans="1:9">
      <c r="A102" s="122">
        <v>510000</v>
      </c>
      <c r="B102" s="86" t="s">
        <v>99</v>
      </c>
      <c r="C102" s="134"/>
      <c r="D102" s="88">
        <f>SUM(D103+D106+D111)</f>
        <v>0</v>
      </c>
      <c r="E102" s="87">
        <f t="shared" ref="E102:F102" si="26">SUM(E103+E106+E111)</f>
        <v>3000000</v>
      </c>
      <c r="F102" s="87">
        <f t="shared" si="26"/>
        <v>0</v>
      </c>
      <c r="G102" s="89">
        <f t="shared" si="16"/>
        <v>3000000</v>
      </c>
      <c r="H102" s="1"/>
      <c r="I102" s="1"/>
    </row>
    <row r="103" spans="1:9">
      <c r="A103" s="43">
        <v>511000</v>
      </c>
      <c r="B103" s="44" t="s">
        <v>100</v>
      </c>
      <c r="C103" s="134"/>
      <c r="D103" s="31">
        <f>D104+D105</f>
        <v>0</v>
      </c>
      <c r="E103" s="21">
        <f t="shared" ref="E103:F103" si="27">E104+E105</f>
        <v>0</v>
      </c>
      <c r="F103" s="21">
        <f t="shared" si="27"/>
        <v>0</v>
      </c>
      <c r="G103" s="84">
        <f t="shared" si="16"/>
        <v>0</v>
      </c>
      <c r="H103" s="1"/>
      <c r="I103" s="1"/>
    </row>
    <row r="104" spans="1:9">
      <c r="A104" s="45">
        <v>511300</v>
      </c>
      <c r="B104" s="46" t="s">
        <v>101</v>
      </c>
      <c r="C104" s="134"/>
      <c r="D104" s="32">
        <v>0</v>
      </c>
      <c r="E104" s="15"/>
      <c r="F104" s="98"/>
      <c r="G104" s="135">
        <f t="shared" si="16"/>
        <v>0</v>
      </c>
      <c r="H104" s="1"/>
      <c r="I104" s="1"/>
    </row>
    <row r="105" spans="1:9">
      <c r="A105" s="45">
        <v>511400</v>
      </c>
      <c r="B105" s="46" t="s">
        <v>102</v>
      </c>
      <c r="C105" s="134"/>
      <c r="D105" s="33">
        <v>0</v>
      </c>
      <c r="E105" s="16"/>
      <c r="F105" s="100"/>
      <c r="G105" s="135">
        <f t="shared" si="16"/>
        <v>0</v>
      </c>
      <c r="H105" s="1"/>
      <c r="I105" s="1"/>
    </row>
    <row r="106" spans="1:9">
      <c r="A106" s="43">
        <v>512000</v>
      </c>
      <c r="B106" s="44" t="s">
        <v>103</v>
      </c>
      <c r="C106" s="134"/>
      <c r="D106" s="31">
        <f>SUM(D107:D110)</f>
        <v>0</v>
      </c>
      <c r="E106" s="21">
        <f t="shared" ref="E106:F106" si="28">SUM(E107:E110)</f>
        <v>0</v>
      </c>
      <c r="F106" s="21">
        <f t="shared" si="28"/>
        <v>0</v>
      </c>
      <c r="G106" s="84">
        <f t="shared" si="16"/>
        <v>0</v>
      </c>
      <c r="H106" s="1"/>
      <c r="I106" s="1"/>
    </row>
    <row r="107" spans="1:9">
      <c r="A107" s="45">
        <v>512200</v>
      </c>
      <c r="B107" s="46" t="s">
        <v>104</v>
      </c>
      <c r="C107" s="134"/>
      <c r="D107" s="32">
        <v>0</v>
      </c>
      <c r="E107" s="15"/>
      <c r="F107" s="98"/>
      <c r="G107" s="135">
        <f t="shared" si="16"/>
        <v>0</v>
      </c>
      <c r="H107" s="1"/>
      <c r="I107" s="1"/>
    </row>
    <row r="108" spans="1:9">
      <c r="A108" s="45">
        <v>512600</v>
      </c>
      <c r="B108" s="46" t="s">
        <v>105</v>
      </c>
      <c r="C108" s="134"/>
      <c r="D108" s="32">
        <v>0</v>
      </c>
      <c r="E108" s="15"/>
      <c r="F108" s="98"/>
      <c r="G108" s="135">
        <f t="shared" si="16"/>
        <v>0</v>
      </c>
      <c r="H108" s="1"/>
      <c r="I108" s="1"/>
    </row>
    <row r="109" spans="1:9">
      <c r="A109" s="45">
        <v>512800</v>
      </c>
      <c r="B109" s="46" t="s">
        <v>106</v>
      </c>
      <c r="C109" s="134"/>
      <c r="D109" s="32">
        <v>0</v>
      </c>
      <c r="E109" s="15"/>
      <c r="F109" s="98"/>
      <c r="G109" s="135">
        <f t="shared" si="16"/>
        <v>0</v>
      </c>
      <c r="H109" s="1"/>
      <c r="I109" s="9"/>
    </row>
    <row r="110" spans="1:9">
      <c r="A110" s="45">
        <v>512900</v>
      </c>
      <c r="B110" s="46" t="s">
        <v>107</v>
      </c>
      <c r="C110" s="134"/>
      <c r="D110" s="32">
        <v>0</v>
      </c>
      <c r="E110" s="15"/>
      <c r="F110" s="98"/>
      <c r="G110" s="135">
        <f t="shared" si="16"/>
        <v>0</v>
      </c>
      <c r="H110" s="1"/>
      <c r="I110" s="1"/>
    </row>
    <row r="111" spans="1:9">
      <c r="A111" s="43">
        <v>515000</v>
      </c>
      <c r="B111" s="44" t="s">
        <v>108</v>
      </c>
      <c r="C111" s="134"/>
      <c r="D111" s="31">
        <f>D112</f>
        <v>0</v>
      </c>
      <c r="E111" s="21">
        <f t="shared" ref="E111:F111" si="29">E112</f>
        <v>3000000</v>
      </c>
      <c r="F111" s="21">
        <f t="shared" si="29"/>
        <v>0</v>
      </c>
      <c r="G111" s="84">
        <f t="shared" si="16"/>
        <v>3000000</v>
      </c>
      <c r="H111" s="1"/>
      <c r="I111" s="1"/>
    </row>
    <row r="112" spans="1:9">
      <c r="A112" s="45">
        <v>515100</v>
      </c>
      <c r="B112" s="46" t="s">
        <v>109</v>
      </c>
      <c r="C112" s="134"/>
      <c r="D112" s="33">
        <v>0</v>
      </c>
      <c r="E112" s="16">
        <v>3000000</v>
      </c>
      <c r="F112" s="100"/>
      <c r="G112" s="135">
        <f t="shared" si="16"/>
        <v>3000000</v>
      </c>
      <c r="H112" s="1"/>
      <c r="I112" s="1"/>
    </row>
    <row r="113" spans="1:9">
      <c r="A113" s="122">
        <v>520000</v>
      </c>
      <c r="B113" s="86" t="s">
        <v>110</v>
      </c>
      <c r="C113" s="134"/>
      <c r="D113" s="88">
        <f>SUM(D114)</f>
        <v>0</v>
      </c>
      <c r="E113" s="87">
        <f t="shared" ref="E113:F113" si="30">SUM(E114)</f>
        <v>0</v>
      </c>
      <c r="F113" s="87">
        <f t="shared" si="30"/>
        <v>0</v>
      </c>
      <c r="G113" s="89">
        <f t="shared" si="16"/>
        <v>0</v>
      </c>
      <c r="H113" s="1"/>
      <c r="I113" s="1"/>
    </row>
    <row r="114" spans="1:9">
      <c r="A114" s="43">
        <v>523000</v>
      </c>
      <c r="B114" s="44" t="s">
        <v>111</v>
      </c>
      <c r="C114" s="134"/>
      <c r="D114" s="31">
        <f>SUM(D115)</f>
        <v>0</v>
      </c>
      <c r="E114" s="21">
        <f t="shared" ref="E114:F114" si="31">SUM(E115)</f>
        <v>0</v>
      </c>
      <c r="F114" s="21">
        <f t="shared" si="31"/>
        <v>0</v>
      </c>
      <c r="G114" s="84">
        <f t="shared" si="16"/>
        <v>0</v>
      </c>
      <c r="H114" s="1"/>
      <c r="I114" s="1"/>
    </row>
    <row r="115" spans="1:9" ht="15.75" thickBot="1">
      <c r="A115" s="58">
        <v>523100</v>
      </c>
      <c r="B115" s="59" t="s">
        <v>112</v>
      </c>
      <c r="C115" s="134"/>
      <c r="D115" s="36">
        <v>0</v>
      </c>
      <c r="E115" s="19"/>
      <c r="F115" s="102"/>
      <c r="G115" s="137">
        <f t="shared" si="16"/>
        <v>0</v>
      </c>
      <c r="H115" s="1"/>
      <c r="I115" s="1"/>
    </row>
    <row r="116" spans="1:9" ht="15.75" thickBot="1">
      <c r="A116" s="103" t="s">
        <v>113</v>
      </c>
      <c r="B116" s="104" t="s">
        <v>114</v>
      </c>
      <c r="C116" s="134"/>
      <c r="D116" s="126">
        <f>D14+D101</f>
        <v>0</v>
      </c>
      <c r="E116" s="127">
        <f t="shared" ref="E116" si="32">E14+E101</f>
        <v>8307000</v>
      </c>
      <c r="F116" s="128">
        <f>F14+F101</f>
        <v>12500000</v>
      </c>
      <c r="G116" s="129">
        <f t="shared" si="16"/>
        <v>20807000</v>
      </c>
      <c r="H116" s="1"/>
      <c r="I116" s="1"/>
    </row>
    <row r="117" spans="1:9">
      <c r="A117" s="6"/>
      <c r="B117" s="6"/>
      <c r="C117" s="134"/>
      <c r="D117" s="6"/>
      <c r="E117" s="6"/>
      <c r="F117" s="6"/>
      <c r="G117" s="40"/>
      <c r="H117" s="1"/>
      <c r="I117" s="1"/>
    </row>
    <row r="118" spans="1:9">
      <c r="A118" s="6"/>
      <c r="B118" s="2" t="s">
        <v>115</v>
      </c>
      <c r="C118" s="1"/>
      <c r="D118" s="2"/>
      <c r="E118" s="2"/>
      <c r="F118" s="2"/>
      <c r="G118" s="39"/>
      <c r="H118" s="1"/>
      <c r="I118" s="1"/>
    </row>
  </sheetData>
  <mergeCells count="5">
    <mergeCell ref="A12:B13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topLeftCell="A97" workbookViewId="0">
      <selection activeCell="H138" sqref="H138"/>
    </sheetView>
  </sheetViews>
  <sheetFormatPr defaultRowHeight="15"/>
  <cols>
    <col min="1" max="1" width="6.7109375" customWidth="1"/>
    <col min="2" max="2" width="36" customWidth="1"/>
    <col min="3" max="3" width="1.42578125" customWidth="1"/>
  </cols>
  <sheetData>
    <row r="1" spans="1:7" s="1" customFormat="1">
      <c r="B1" s="121" t="s">
        <v>120</v>
      </c>
    </row>
    <row r="2" spans="1:7" s="1" customFormat="1"/>
    <row r="3" spans="1:7" s="1" customFormat="1"/>
    <row r="4" spans="1:7" s="1" customFormat="1"/>
    <row r="5" spans="1:7" s="1" customFormat="1"/>
    <row r="6" spans="1:7" s="1" customFormat="1"/>
    <row r="9" spans="1:7">
      <c r="A9" s="1"/>
      <c r="C9" s="1"/>
      <c r="D9" s="1"/>
      <c r="E9" s="1"/>
      <c r="F9" s="1"/>
      <c r="G9" s="1"/>
    </row>
    <row r="10" spans="1:7" ht="15.75" thickBot="1">
      <c r="A10" s="1"/>
      <c r="B10" s="1"/>
      <c r="C10" s="1"/>
      <c r="D10" s="1"/>
      <c r="E10" s="1"/>
      <c r="F10" s="1"/>
      <c r="G10" s="1"/>
    </row>
    <row r="11" spans="1:7" ht="15.75" thickBot="1">
      <c r="A11" s="1"/>
      <c r="B11" s="1"/>
      <c r="C11" s="1"/>
      <c r="D11" s="154" t="s">
        <v>116</v>
      </c>
      <c r="E11" s="155"/>
      <c r="F11" s="155"/>
      <c r="G11" s="156"/>
    </row>
    <row r="12" spans="1:7" ht="15.75" thickBot="1">
      <c r="A12" s="146" t="s">
        <v>3</v>
      </c>
      <c r="B12" s="147"/>
      <c r="C12" s="1"/>
      <c r="D12" s="150" t="s">
        <v>117</v>
      </c>
      <c r="E12" s="152" t="s">
        <v>11</v>
      </c>
      <c r="F12" s="142" t="s">
        <v>6</v>
      </c>
      <c r="G12" s="158" t="s">
        <v>119</v>
      </c>
    </row>
    <row r="13" spans="1:7">
      <c r="A13" s="148"/>
      <c r="B13" s="149"/>
      <c r="C13" s="1"/>
      <c r="D13" s="151"/>
      <c r="E13" s="157"/>
      <c r="F13" s="143"/>
      <c r="G13" s="159"/>
    </row>
    <row r="14" spans="1:7">
      <c r="A14" s="108">
        <v>400000</v>
      </c>
      <c r="B14" s="78" t="s">
        <v>12</v>
      </c>
      <c r="C14" s="1"/>
      <c r="D14" s="109">
        <f>D15+D32+D79+D83+D89+D91</f>
        <v>0</v>
      </c>
      <c r="E14" s="110">
        <f t="shared" ref="E14" si="0">E15+E32+E79+E83+E89+E91</f>
        <v>0</v>
      </c>
      <c r="F14" s="111">
        <f>F15+F32+F79+F83+F89+F91</f>
        <v>0</v>
      </c>
      <c r="G14" s="112">
        <f>D14+E14+F14</f>
        <v>0</v>
      </c>
    </row>
    <row r="15" spans="1:7">
      <c r="A15" s="85">
        <v>410000</v>
      </c>
      <c r="B15" s="86" t="s">
        <v>13</v>
      </c>
      <c r="C15" s="1"/>
      <c r="D15" s="116">
        <f>D16+D18+D22+D24+D28+D30</f>
        <v>0</v>
      </c>
      <c r="E15" s="117">
        <f t="shared" ref="E15" si="1">E16+E18+E22+E24+E28+E30</f>
        <v>0</v>
      </c>
      <c r="F15" s="118">
        <f>F16+F18+F22+F24+F28+F30</f>
        <v>0</v>
      </c>
      <c r="G15" s="119">
        <f t="shared" ref="G15:G78" si="2">D15+E15+F15</f>
        <v>0</v>
      </c>
    </row>
    <row r="16" spans="1:7">
      <c r="A16" s="43">
        <v>411000</v>
      </c>
      <c r="B16" s="44" t="s">
        <v>14</v>
      </c>
      <c r="C16" s="1"/>
      <c r="D16" s="27">
        <f>D17</f>
        <v>0</v>
      </c>
      <c r="E16" s="72">
        <f t="shared" ref="E16" si="3">E17</f>
        <v>0</v>
      </c>
      <c r="F16" s="62">
        <f>F17</f>
        <v>0</v>
      </c>
      <c r="G16" s="113">
        <f t="shared" si="2"/>
        <v>0</v>
      </c>
    </row>
    <row r="17" spans="1:7">
      <c r="A17" s="45">
        <v>411100</v>
      </c>
      <c r="B17" s="46" t="s">
        <v>15</v>
      </c>
      <c r="C17" s="1"/>
      <c r="D17" s="28"/>
      <c r="E17" s="73"/>
      <c r="F17" s="63"/>
      <c r="G17" s="115">
        <f t="shared" si="2"/>
        <v>0</v>
      </c>
    </row>
    <row r="18" spans="1:7">
      <c r="A18" s="43">
        <v>412000</v>
      </c>
      <c r="B18" s="44" t="s">
        <v>16</v>
      </c>
      <c r="C18" s="1"/>
      <c r="D18" s="27">
        <f>D19+D20+D21</f>
        <v>0</v>
      </c>
      <c r="E18" s="72">
        <f t="shared" ref="E18" si="4">E19+E20+E21</f>
        <v>0</v>
      </c>
      <c r="F18" s="62">
        <f>F19+F20+F21</f>
        <v>0</v>
      </c>
      <c r="G18" s="113">
        <f t="shared" si="2"/>
        <v>0</v>
      </c>
    </row>
    <row r="19" spans="1:7">
      <c r="A19" s="45">
        <v>412100</v>
      </c>
      <c r="B19" s="46" t="s">
        <v>17</v>
      </c>
      <c r="C19" s="1"/>
      <c r="D19" s="28"/>
      <c r="E19" s="73"/>
      <c r="F19" s="63"/>
      <c r="G19" s="115">
        <f t="shared" si="2"/>
        <v>0</v>
      </c>
    </row>
    <row r="20" spans="1:7">
      <c r="A20" s="45">
        <v>412200</v>
      </c>
      <c r="B20" s="46" t="s">
        <v>18</v>
      </c>
      <c r="C20" s="1"/>
      <c r="D20" s="28"/>
      <c r="E20" s="73"/>
      <c r="F20" s="63"/>
      <c r="G20" s="115">
        <f t="shared" si="2"/>
        <v>0</v>
      </c>
    </row>
    <row r="21" spans="1:7">
      <c r="A21" s="45">
        <v>412300</v>
      </c>
      <c r="B21" s="46" t="s">
        <v>19</v>
      </c>
      <c r="C21" s="1"/>
      <c r="D21" s="28"/>
      <c r="E21" s="73"/>
      <c r="F21" s="63"/>
      <c r="G21" s="115">
        <f t="shared" si="2"/>
        <v>0</v>
      </c>
    </row>
    <row r="22" spans="1:7">
      <c r="A22" s="43">
        <v>413000</v>
      </c>
      <c r="B22" s="44" t="s">
        <v>20</v>
      </c>
      <c r="C22" s="1"/>
      <c r="D22" s="27">
        <f>D23</f>
        <v>0</v>
      </c>
      <c r="E22" s="72">
        <f t="shared" ref="E22" si="5">E23</f>
        <v>0</v>
      </c>
      <c r="F22" s="62">
        <f>F23</f>
        <v>0</v>
      </c>
      <c r="G22" s="113">
        <f t="shared" si="2"/>
        <v>0</v>
      </c>
    </row>
    <row r="23" spans="1:7">
      <c r="A23" s="45">
        <v>413100</v>
      </c>
      <c r="B23" s="46" t="s">
        <v>21</v>
      </c>
      <c r="C23" s="1"/>
      <c r="D23" s="29"/>
      <c r="E23" s="74"/>
      <c r="F23" s="64"/>
      <c r="G23" s="115">
        <f t="shared" si="2"/>
        <v>0</v>
      </c>
    </row>
    <row r="24" spans="1:7">
      <c r="A24" s="43">
        <v>414000</v>
      </c>
      <c r="B24" s="44" t="s">
        <v>22</v>
      </c>
      <c r="C24" s="1"/>
      <c r="D24" s="27">
        <f>D25+D26+D27</f>
        <v>0</v>
      </c>
      <c r="E24" s="72">
        <f t="shared" ref="E24" si="6">E25+E26+E27</f>
        <v>0</v>
      </c>
      <c r="F24" s="62">
        <f>F25+F26+F27</f>
        <v>0</v>
      </c>
      <c r="G24" s="113">
        <f t="shared" si="2"/>
        <v>0</v>
      </c>
    </row>
    <row r="25" spans="1:7">
      <c r="A25" s="45">
        <v>414100</v>
      </c>
      <c r="B25" s="46" t="s">
        <v>23</v>
      </c>
      <c r="C25" s="1"/>
      <c r="D25" s="29"/>
      <c r="E25" s="74"/>
      <c r="F25" s="64"/>
      <c r="G25" s="115">
        <f t="shared" si="2"/>
        <v>0</v>
      </c>
    </row>
    <row r="26" spans="1:7">
      <c r="A26" s="45">
        <v>414300</v>
      </c>
      <c r="B26" s="46" t="s">
        <v>24</v>
      </c>
      <c r="C26" s="1"/>
      <c r="D26" s="30"/>
      <c r="E26" s="75"/>
      <c r="F26" s="65"/>
      <c r="G26" s="115">
        <f t="shared" si="2"/>
        <v>0</v>
      </c>
    </row>
    <row r="27" spans="1:7">
      <c r="A27" s="45">
        <v>414400</v>
      </c>
      <c r="B27" s="46" t="s">
        <v>25</v>
      </c>
      <c r="C27" s="1"/>
      <c r="D27" s="29"/>
      <c r="E27" s="74"/>
      <c r="F27" s="64"/>
      <c r="G27" s="115">
        <f t="shared" si="2"/>
        <v>0</v>
      </c>
    </row>
    <row r="28" spans="1:7">
      <c r="A28" s="43">
        <v>415000</v>
      </c>
      <c r="B28" s="44" t="s">
        <v>26</v>
      </c>
      <c r="C28" s="1"/>
      <c r="D28" s="27">
        <f>D29</f>
        <v>0</v>
      </c>
      <c r="E28" s="72">
        <f t="shared" ref="E28" si="7">E29</f>
        <v>0</v>
      </c>
      <c r="F28" s="62">
        <f>F29</f>
        <v>0</v>
      </c>
      <c r="G28" s="113">
        <f t="shared" si="2"/>
        <v>0</v>
      </c>
    </row>
    <row r="29" spans="1:7">
      <c r="A29" s="45">
        <v>415100</v>
      </c>
      <c r="B29" s="46" t="s">
        <v>27</v>
      </c>
      <c r="C29" s="1"/>
      <c r="D29" s="29">
        <v>0</v>
      </c>
      <c r="E29" s="74"/>
      <c r="F29" s="64"/>
      <c r="G29" s="115">
        <f t="shared" si="2"/>
        <v>0</v>
      </c>
    </row>
    <row r="30" spans="1:7">
      <c r="A30" s="43">
        <v>416000</v>
      </c>
      <c r="B30" s="44" t="s">
        <v>28</v>
      </c>
      <c r="C30" s="1"/>
      <c r="D30" s="27">
        <f>D31</f>
        <v>0</v>
      </c>
      <c r="E30" s="72">
        <f t="shared" ref="E30" si="8">E31</f>
        <v>0</v>
      </c>
      <c r="F30" s="66">
        <f>F31</f>
        <v>0</v>
      </c>
      <c r="G30" s="113">
        <f t="shared" si="2"/>
        <v>0</v>
      </c>
    </row>
    <row r="31" spans="1:7">
      <c r="A31" s="45">
        <v>416100</v>
      </c>
      <c r="B31" s="46" t="s">
        <v>29</v>
      </c>
      <c r="C31" s="1"/>
      <c r="D31" s="29"/>
      <c r="E31" s="74"/>
      <c r="F31" s="67"/>
      <c r="G31" s="115">
        <f t="shared" si="2"/>
        <v>0</v>
      </c>
    </row>
    <row r="32" spans="1:7">
      <c r="A32" s="85">
        <v>420000</v>
      </c>
      <c r="B32" s="86" t="s">
        <v>30</v>
      </c>
      <c r="C32" s="1"/>
      <c r="D32" s="116">
        <f>D33+D49+D54+D63+D68+D71</f>
        <v>0</v>
      </c>
      <c r="E32" s="117">
        <f t="shared" ref="E32" si="9">E33+E49+E54+E63+E68+E71</f>
        <v>0</v>
      </c>
      <c r="F32" s="118">
        <f>F33+F49+F54+F63+F68+F71</f>
        <v>0</v>
      </c>
      <c r="G32" s="119">
        <f t="shared" si="2"/>
        <v>0</v>
      </c>
    </row>
    <row r="33" spans="1:7">
      <c r="A33" s="43">
        <v>421000</v>
      </c>
      <c r="B33" s="44" t="s">
        <v>31</v>
      </c>
      <c r="C33" s="1"/>
      <c r="D33" s="27">
        <f>SUM(D34:D48)</f>
        <v>0</v>
      </c>
      <c r="E33" s="27">
        <f t="shared" ref="E33:F33" si="10">SUM(E34:E48)</f>
        <v>0</v>
      </c>
      <c r="F33" s="27">
        <f t="shared" si="10"/>
        <v>0</v>
      </c>
      <c r="G33" s="113">
        <f t="shared" si="2"/>
        <v>0</v>
      </c>
    </row>
    <row r="34" spans="1:7">
      <c r="A34" s="45">
        <v>421100</v>
      </c>
      <c r="B34" s="46" t="s">
        <v>32</v>
      </c>
      <c r="C34" s="1"/>
      <c r="D34" s="30">
        <v>0</v>
      </c>
      <c r="E34" s="75"/>
      <c r="F34" s="68"/>
      <c r="G34" s="115">
        <f t="shared" si="2"/>
        <v>0</v>
      </c>
    </row>
    <row r="35" spans="1:7">
      <c r="A35" s="45">
        <v>421211</v>
      </c>
      <c r="B35" s="46" t="s">
        <v>33</v>
      </c>
      <c r="C35" s="1"/>
      <c r="D35" s="28"/>
      <c r="E35" s="73"/>
      <c r="F35" s="69"/>
      <c r="G35" s="115">
        <f t="shared" si="2"/>
        <v>0</v>
      </c>
    </row>
    <row r="36" spans="1:7">
      <c r="A36" s="45">
        <v>421221</v>
      </c>
      <c r="B36" s="46" t="s">
        <v>34</v>
      </c>
      <c r="C36" s="1"/>
      <c r="D36" s="28"/>
      <c r="E36" s="73"/>
      <c r="F36" s="69"/>
      <c r="G36" s="115">
        <f t="shared" si="2"/>
        <v>0</v>
      </c>
    </row>
    <row r="37" spans="1:7">
      <c r="A37" s="45">
        <v>421222</v>
      </c>
      <c r="B37" s="46" t="s">
        <v>35</v>
      </c>
      <c r="C37" s="1"/>
      <c r="D37" s="28"/>
      <c r="E37" s="73"/>
      <c r="F37" s="69"/>
      <c r="G37" s="115">
        <f t="shared" si="2"/>
        <v>0</v>
      </c>
    </row>
    <row r="38" spans="1:7">
      <c r="A38" s="45">
        <v>421225</v>
      </c>
      <c r="B38" s="46" t="s">
        <v>36</v>
      </c>
      <c r="C38" s="1"/>
      <c r="D38" s="30"/>
      <c r="E38" s="75"/>
      <c r="F38" s="68"/>
      <c r="G38" s="115">
        <f t="shared" si="2"/>
        <v>0</v>
      </c>
    </row>
    <row r="39" spans="1:7">
      <c r="A39" s="45">
        <v>421311</v>
      </c>
      <c r="B39" s="46" t="s">
        <v>37</v>
      </c>
      <c r="C39" s="1"/>
      <c r="D39" s="28"/>
      <c r="E39" s="73"/>
      <c r="F39" s="69"/>
      <c r="G39" s="115">
        <f t="shared" si="2"/>
        <v>0</v>
      </c>
    </row>
    <row r="40" spans="1:7">
      <c r="A40" s="45">
        <v>421321</v>
      </c>
      <c r="B40" s="46" t="s">
        <v>38</v>
      </c>
      <c r="C40" s="1"/>
      <c r="D40" s="28"/>
      <c r="E40" s="73"/>
      <c r="F40" s="69"/>
      <c r="G40" s="115">
        <f t="shared" si="2"/>
        <v>0</v>
      </c>
    </row>
    <row r="41" spans="1:7">
      <c r="A41" s="45">
        <v>421323</v>
      </c>
      <c r="B41" s="46" t="s">
        <v>39</v>
      </c>
      <c r="C41" s="1"/>
      <c r="D41" s="30"/>
      <c r="E41" s="75"/>
      <c r="F41" s="68"/>
      <c r="G41" s="115">
        <f t="shared" si="2"/>
        <v>0</v>
      </c>
    </row>
    <row r="42" spans="1:7">
      <c r="A42" s="45">
        <v>421324</v>
      </c>
      <c r="B42" s="46" t="s">
        <v>40</v>
      </c>
      <c r="C42" s="1"/>
      <c r="D42" s="30"/>
      <c r="E42" s="75"/>
      <c r="F42" s="68"/>
      <c r="G42" s="115">
        <f t="shared" si="2"/>
        <v>0</v>
      </c>
    </row>
    <row r="43" spans="1:7">
      <c r="A43" s="45">
        <v>421325</v>
      </c>
      <c r="B43" s="46" t="s">
        <v>41</v>
      </c>
      <c r="C43" s="1"/>
      <c r="D43" s="30"/>
      <c r="E43" s="75"/>
      <c r="F43" s="68"/>
      <c r="G43" s="115">
        <f t="shared" si="2"/>
        <v>0</v>
      </c>
    </row>
    <row r="44" spans="1:7">
      <c r="A44" s="45">
        <v>421391</v>
      </c>
      <c r="B44" s="46" t="s">
        <v>42</v>
      </c>
      <c r="C44" s="1"/>
      <c r="D44" s="30"/>
      <c r="E44" s="75"/>
      <c r="F44" s="68"/>
      <c r="G44" s="115">
        <f t="shared" si="2"/>
        <v>0</v>
      </c>
    </row>
    <row r="45" spans="1:7">
      <c r="A45" s="45">
        <v>421400</v>
      </c>
      <c r="B45" s="46" t="s">
        <v>43</v>
      </c>
      <c r="C45" s="1"/>
      <c r="D45" s="30"/>
      <c r="E45" s="75"/>
      <c r="F45" s="68"/>
      <c r="G45" s="115">
        <f t="shared" si="2"/>
        <v>0</v>
      </c>
    </row>
    <row r="46" spans="1:7">
      <c r="A46" s="45">
        <v>421500</v>
      </c>
      <c r="B46" s="46" t="s">
        <v>44</v>
      </c>
      <c r="C46" s="1"/>
      <c r="D46" s="30"/>
      <c r="E46" s="75"/>
      <c r="F46" s="68"/>
      <c r="G46" s="115">
        <f t="shared" si="2"/>
        <v>0</v>
      </c>
    </row>
    <row r="47" spans="1:7">
      <c r="A47" s="45">
        <v>421600</v>
      </c>
      <c r="B47" s="46" t="s">
        <v>45</v>
      </c>
      <c r="C47" s="1"/>
      <c r="D47" s="30"/>
      <c r="E47" s="75"/>
      <c r="F47" s="68"/>
      <c r="G47" s="115">
        <f t="shared" si="2"/>
        <v>0</v>
      </c>
    </row>
    <row r="48" spans="1:7">
      <c r="A48" s="45">
        <v>421900</v>
      </c>
      <c r="B48" s="46" t="s">
        <v>46</v>
      </c>
      <c r="C48" s="1"/>
      <c r="D48" s="29"/>
      <c r="E48" s="74"/>
      <c r="F48" s="67"/>
      <c r="G48" s="115">
        <f t="shared" si="2"/>
        <v>0</v>
      </c>
    </row>
    <row r="49" spans="1:7">
      <c r="A49" s="43">
        <v>422000</v>
      </c>
      <c r="B49" s="44" t="s">
        <v>47</v>
      </c>
      <c r="C49" s="1"/>
      <c r="D49" s="27">
        <f>D50+D51+D52+D53</f>
        <v>0</v>
      </c>
      <c r="E49" s="72">
        <f t="shared" ref="E49" si="11">E50+E51+E52+E53</f>
        <v>0</v>
      </c>
      <c r="F49" s="66">
        <f>F50+F51+F52+F53</f>
        <v>0</v>
      </c>
      <c r="G49" s="113">
        <f t="shared" si="2"/>
        <v>0</v>
      </c>
    </row>
    <row r="50" spans="1:7">
      <c r="A50" s="45">
        <v>422100</v>
      </c>
      <c r="B50" s="46" t="s">
        <v>48</v>
      </c>
      <c r="C50" s="1"/>
      <c r="D50" s="29"/>
      <c r="E50" s="74"/>
      <c r="F50" s="67"/>
      <c r="G50" s="115">
        <f t="shared" si="2"/>
        <v>0</v>
      </c>
    </row>
    <row r="51" spans="1:7">
      <c r="A51" s="45">
        <v>422200</v>
      </c>
      <c r="B51" s="46" t="s">
        <v>49</v>
      </c>
      <c r="C51" s="1"/>
      <c r="D51" s="29"/>
      <c r="E51" s="74"/>
      <c r="F51" s="67"/>
      <c r="G51" s="115">
        <f t="shared" si="2"/>
        <v>0</v>
      </c>
    </row>
    <row r="52" spans="1:7">
      <c r="A52" s="45">
        <v>422300</v>
      </c>
      <c r="B52" s="46" t="s">
        <v>50</v>
      </c>
      <c r="C52" s="1"/>
      <c r="D52" s="29"/>
      <c r="E52" s="74"/>
      <c r="F52" s="67"/>
      <c r="G52" s="115">
        <f t="shared" si="2"/>
        <v>0</v>
      </c>
    </row>
    <row r="53" spans="1:7">
      <c r="A53" s="45">
        <v>422900</v>
      </c>
      <c r="B53" s="46" t="s">
        <v>51</v>
      </c>
      <c r="C53" s="1"/>
      <c r="D53" s="29"/>
      <c r="E53" s="74"/>
      <c r="F53" s="67"/>
      <c r="G53" s="115">
        <f t="shared" si="2"/>
        <v>0</v>
      </c>
    </row>
    <row r="54" spans="1:7">
      <c r="A54" s="43">
        <v>423000</v>
      </c>
      <c r="B54" s="44" t="s">
        <v>52</v>
      </c>
      <c r="C54" s="1"/>
      <c r="D54" s="27">
        <f>SUM(D55:D62)</f>
        <v>0</v>
      </c>
      <c r="E54" s="27">
        <f t="shared" ref="E54:F54" si="12">SUM(E55:E62)</f>
        <v>0</v>
      </c>
      <c r="F54" s="27">
        <f t="shared" si="12"/>
        <v>0</v>
      </c>
      <c r="G54" s="113">
        <f t="shared" si="2"/>
        <v>0</v>
      </c>
    </row>
    <row r="55" spans="1:7">
      <c r="A55" s="45">
        <v>423100</v>
      </c>
      <c r="B55" s="46" t="s">
        <v>53</v>
      </c>
      <c r="C55" s="1"/>
      <c r="D55" s="29"/>
      <c r="E55" s="74"/>
      <c r="F55" s="67"/>
      <c r="G55" s="115">
        <f t="shared" si="2"/>
        <v>0</v>
      </c>
    </row>
    <row r="56" spans="1:7">
      <c r="A56" s="45">
        <v>423200</v>
      </c>
      <c r="B56" s="46" t="s">
        <v>54</v>
      </c>
      <c r="C56" s="1"/>
      <c r="D56" s="29"/>
      <c r="E56" s="74"/>
      <c r="F56" s="67"/>
      <c r="G56" s="115">
        <f t="shared" si="2"/>
        <v>0</v>
      </c>
    </row>
    <row r="57" spans="1:7">
      <c r="A57" s="45">
        <v>423300</v>
      </c>
      <c r="B57" s="46" t="s">
        <v>55</v>
      </c>
      <c r="C57" s="1"/>
      <c r="D57" s="29"/>
      <c r="E57" s="74"/>
      <c r="F57" s="67"/>
      <c r="G57" s="115">
        <f t="shared" si="2"/>
        <v>0</v>
      </c>
    </row>
    <row r="58" spans="1:7">
      <c r="A58" s="45">
        <v>423400</v>
      </c>
      <c r="B58" s="46" t="s">
        <v>56</v>
      </c>
      <c r="C58" s="1"/>
      <c r="D58" s="29"/>
      <c r="E58" s="74"/>
      <c r="F58" s="67"/>
      <c r="G58" s="115">
        <f t="shared" si="2"/>
        <v>0</v>
      </c>
    </row>
    <row r="59" spans="1:7">
      <c r="A59" s="45">
        <v>423500</v>
      </c>
      <c r="B59" s="46" t="s">
        <v>57</v>
      </c>
      <c r="C59" s="1"/>
      <c r="D59" s="30"/>
      <c r="E59" s="75"/>
      <c r="F59" s="68"/>
      <c r="G59" s="115">
        <f t="shared" si="2"/>
        <v>0</v>
      </c>
    </row>
    <row r="60" spans="1:7">
      <c r="A60" s="45">
        <v>423600</v>
      </c>
      <c r="B60" s="46" t="s">
        <v>58</v>
      </c>
      <c r="C60" s="1"/>
      <c r="D60" s="29"/>
      <c r="E60" s="74"/>
      <c r="F60" s="67"/>
      <c r="G60" s="115">
        <f t="shared" si="2"/>
        <v>0</v>
      </c>
    </row>
    <row r="61" spans="1:7">
      <c r="A61" s="45">
        <v>423700</v>
      </c>
      <c r="B61" s="46" t="s">
        <v>59</v>
      </c>
      <c r="C61" s="1"/>
      <c r="D61" s="29"/>
      <c r="E61" s="74"/>
      <c r="F61" s="67"/>
      <c r="G61" s="115">
        <f t="shared" si="2"/>
        <v>0</v>
      </c>
    </row>
    <row r="62" spans="1:7">
      <c r="A62" s="45">
        <v>423900</v>
      </c>
      <c r="B62" s="46" t="s">
        <v>60</v>
      </c>
      <c r="C62" s="1"/>
      <c r="D62" s="29"/>
      <c r="E62" s="74"/>
      <c r="F62" s="67"/>
      <c r="G62" s="115">
        <f t="shared" si="2"/>
        <v>0</v>
      </c>
    </row>
    <row r="63" spans="1:7">
      <c r="A63" s="43">
        <v>424000</v>
      </c>
      <c r="B63" s="44" t="s">
        <v>61</v>
      </c>
      <c r="C63" s="1"/>
      <c r="D63" s="27">
        <f>D64+D65+D66+D67</f>
        <v>0</v>
      </c>
      <c r="E63" s="72">
        <f t="shared" ref="E63" si="13">E64+E65+E66+E67</f>
        <v>0</v>
      </c>
      <c r="F63" s="66">
        <f>F64+F65+F66+F67</f>
        <v>0</v>
      </c>
      <c r="G63" s="113">
        <f t="shared" si="2"/>
        <v>0</v>
      </c>
    </row>
    <row r="64" spans="1:7">
      <c r="A64" s="45">
        <v>424200</v>
      </c>
      <c r="B64" s="46" t="s">
        <v>62</v>
      </c>
      <c r="C64" s="1"/>
      <c r="D64" s="28"/>
      <c r="E64" s="73"/>
      <c r="F64" s="69"/>
      <c r="G64" s="115">
        <f t="shared" si="2"/>
        <v>0</v>
      </c>
    </row>
    <row r="65" spans="1:7">
      <c r="A65" s="45">
        <v>424300</v>
      </c>
      <c r="B65" s="46" t="s">
        <v>63</v>
      </c>
      <c r="C65" s="1"/>
      <c r="D65" s="29"/>
      <c r="E65" s="74"/>
      <c r="F65" s="67"/>
      <c r="G65" s="115">
        <f t="shared" si="2"/>
        <v>0</v>
      </c>
    </row>
    <row r="66" spans="1:7">
      <c r="A66" s="45">
        <v>424600</v>
      </c>
      <c r="B66" s="46" t="s">
        <v>64</v>
      </c>
      <c r="C66" s="1"/>
      <c r="D66" s="29"/>
      <c r="E66" s="74"/>
      <c r="F66" s="67"/>
      <c r="G66" s="115">
        <f t="shared" si="2"/>
        <v>0</v>
      </c>
    </row>
    <row r="67" spans="1:7">
      <c r="A67" s="45">
        <v>424900</v>
      </c>
      <c r="B67" s="46" t="s">
        <v>65</v>
      </c>
      <c r="C67" s="1"/>
      <c r="D67" s="29"/>
      <c r="E67" s="74"/>
      <c r="F67" s="67"/>
      <c r="G67" s="115">
        <f t="shared" si="2"/>
        <v>0</v>
      </c>
    </row>
    <row r="68" spans="1:7">
      <c r="A68" s="43">
        <v>425000</v>
      </c>
      <c r="B68" s="44" t="s">
        <v>66</v>
      </c>
      <c r="C68" s="1"/>
      <c r="D68" s="27">
        <f>D69+D70</f>
        <v>0</v>
      </c>
      <c r="E68" s="72">
        <f t="shared" ref="E68" si="14">E69+E70</f>
        <v>0</v>
      </c>
      <c r="F68" s="66">
        <f>F69+F70</f>
        <v>0</v>
      </c>
      <c r="G68" s="113">
        <f t="shared" si="2"/>
        <v>0</v>
      </c>
    </row>
    <row r="69" spans="1:7">
      <c r="A69" s="45">
        <v>425100</v>
      </c>
      <c r="B69" s="46" t="s">
        <v>67</v>
      </c>
      <c r="C69" s="1"/>
      <c r="D69" s="28"/>
      <c r="E69" s="73"/>
      <c r="F69" s="69"/>
      <c r="G69" s="115">
        <f t="shared" si="2"/>
        <v>0</v>
      </c>
    </row>
    <row r="70" spans="1:7">
      <c r="A70" s="45">
        <v>425200</v>
      </c>
      <c r="B70" s="46" t="s">
        <v>68</v>
      </c>
      <c r="C70" s="1"/>
      <c r="D70" s="29"/>
      <c r="E70" s="74"/>
      <c r="F70" s="67"/>
      <c r="G70" s="115">
        <f t="shared" si="2"/>
        <v>0</v>
      </c>
    </row>
    <row r="71" spans="1:7">
      <c r="A71" s="43">
        <v>426000</v>
      </c>
      <c r="B71" s="44" t="s">
        <v>69</v>
      </c>
      <c r="C71" s="1"/>
      <c r="D71" s="27">
        <f>SUM(D72:D78)</f>
        <v>0</v>
      </c>
      <c r="E71" s="27">
        <f t="shared" ref="E71:F71" si="15">SUM(E72:E78)</f>
        <v>0</v>
      </c>
      <c r="F71" s="27">
        <f t="shared" si="15"/>
        <v>0</v>
      </c>
      <c r="G71" s="113">
        <f t="shared" si="2"/>
        <v>0</v>
      </c>
    </row>
    <row r="72" spans="1:7">
      <c r="A72" s="45">
        <v>426100</v>
      </c>
      <c r="B72" s="46" t="s">
        <v>70</v>
      </c>
      <c r="C72" s="1"/>
      <c r="D72" s="29"/>
      <c r="E72" s="74"/>
      <c r="F72" s="67"/>
      <c r="G72" s="115">
        <f t="shared" si="2"/>
        <v>0</v>
      </c>
    </row>
    <row r="73" spans="1:7">
      <c r="A73" s="45">
        <v>426300</v>
      </c>
      <c r="B73" s="46" t="s">
        <v>71</v>
      </c>
      <c r="C73" s="1"/>
      <c r="D73" s="29"/>
      <c r="E73" s="74"/>
      <c r="F73" s="67"/>
      <c r="G73" s="115">
        <f t="shared" si="2"/>
        <v>0</v>
      </c>
    </row>
    <row r="74" spans="1:7">
      <c r="A74" s="45">
        <v>426400</v>
      </c>
      <c r="B74" s="46" t="s">
        <v>72</v>
      </c>
      <c r="C74" s="1"/>
      <c r="D74" s="29"/>
      <c r="E74" s="74"/>
      <c r="F74" s="67"/>
      <c r="G74" s="115">
        <f t="shared" si="2"/>
        <v>0</v>
      </c>
    </row>
    <row r="75" spans="1:7">
      <c r="A75" s="45">
        <v>426500</v>
      </c>
      <c r="B75" s="46" t="s">
        <v>73</v>
      </c>
      <c r="C75" s="1"/>
      <c r="D75" s="29"/>
      <c r="E75" s="74"/>
      <c r="F75" s="67"/>
      <c r="G75" s="115">
        <f t="shared" si="2"/>
        <v>0</v>
      </c>
    </row>
    <row r="76" spans="1:7">
      <c r="A76" s="45">
        <v>426600</v>
      </c>
      <c r="B76" s="46" t="s">
        <v>74</v>
      </c>
      <c r="C76" s="1"/>
      <c r="D76" s="29"/>
      <c r="E76" s="74"/>
      <c r="F76" s="67"/>
      <c r="G76" s="115">
        <f t="shared" si="2"/>
        <v>0</v>
      </c>
    </row>
    <row r="77" spans="1:7">
      <c r="A77" s="45">
        <v>426800</v>
      </c>
      <c r="B77" s="46" t="s">
        <v>75</v>
      </c>
      <c r="C77" s="1"/>
      <c r="D77" s="29"/>
      <c r="E77" s="74"/>
      <c r="F77" s="67"/>
      <c r="G77" s="115">
        <f t="shared" si="2"/>
        <v>0</v>
      </c>
    </row>
    <row r="78" spans="1:7">
      <c r="A78" s="45">
        <v>426900</v>
      </c>
      <c r="B78" s="46" t="s">
        <v>76</v>
      </c>
      <c r="C78" s="1"/>
      <c r="D78" s="28"/>
      <c r="E78" s="73"/>
      <c r="F78" s="69"/>
      <c r="G78" s="115">
        <f t="shared" si="2"/>
        <v>0</v>
      </c>
    </row>
    <row r="79" spans="1:7">
      <c r="A79" s="85">
        <v>430000</v>
      </c>
      <c r="B79" s="86" t="s">
        <v>77</v>
      </c>
      <c r="C79" s="1"/>
      <c r="D79" s="116">
        <f>D80</f>
        <v>0</v>
      </c>
      <c r="E79" s="117">
        <f t="shared" ref="E79" si="16">E80</f>
        <v>0</v>
      </c>
      <c r="F79" s="118">
        <f>F80</f>
        <v>0</v>
      </c>
      <c r="G79" s="119">
        <f t="shared" ref="G79:G116" si="17">D79+E79+F79</f>
        <v>0</v>
      </c>
    </row>
    <row r="80" spans="1:7">
      <c r="A80" s="43">
        <v>431000</v>
      </c>
      <c r="B80" s="44" t="s">
        <v>77</v>
      </c>
      <c r="C80" s="1"/>
      <c r="D80" s="27">
        <f>D81+D82</f>
        <v>0</v>
      </c>
      <c r="E80" s="72">
        <f t="shared" ref="E80" si="18">E81+E82</f>
        <v>0</v>
      </c>
      <c r="F80" s="66">
        <f>F81+F82</f>
        <v>0</v>
      </c>
      <c r="G80" s="113">
        <f t="shared" si="17"/>
        <v>0</v>
      </c>
    </row>
    <row r="81" spans="1:7">
      <c r="A81" s="45">
        <v>431100</v>
      </c>
      <c r="B81" s="46" t="s">
        <v>78</v>
      </c>
      <c r="C81" s="1"/>
      <c r="D81" s="29"/>
      <c r="E81" s="74"/>
      <c r="F81" s="67"/>
      <c r="G81" s="115">
        <f t="shared" si="17"/>
        <v>0</v>
      </c>
    </row>
    <row r="82" spans="1:7">
      <c r="A82" s="45">
        <v>431200</v>
      </c>
      <c r="B82" s="46" t="s">
        <v>79</v>
      </c>
      <c r="C82" s="1"/>
      <c r="D82" s="29"/>
      <c r="E82" s="74"/>
      <c r="F82" s="67"/>
      <c r="G82" s="115">
        <f t="shared" si="17"/>
        <v>0</v>
      </c>
    </row>
    <row r="83" spans="1:7">
      <c r="A83" s="85">
        <v>444000</v>
      </c>
      <c r="B83" s="86" t="s">
        <v>80</v>
      </c>
      <c r="C83" s="1"/>
      <c r="D83" s="116">
        <f>D84+D85+D86+D87+D88</f>
        <v>0</v>
      </c>
      <c r="E83" s="117">
        <f t="shared" ref="E83" si="19">E84+E85+E86+E87+E88</f>
        <v>0</v>
      </c>
      <c r="F83" s="120">
        <f>F84+F85+F86+F87+F88</f>
        <v>0</v>
      </c>
      <c r="G83" s="119">
        <f t="shared" si="17"/>
        <v>0</v>
      </c>
    </row>
    <row r="84" spans="1:7">
      <c r="A84" s="47">
        <v>441100</v>
      </c>
      <c r="B84" s="48" t="s">
        <v>81</v>
      </c>
      <c r="C84" s="1"/>
      <c r="D84" s="30"/>
      <c r="E84" s="75"/>
      <c r="F84" s="68"/>
      <c r="G84" s="115">
        <f t="shared" si="17"/>
        <v>0</v>
      </c>
    </row>
    <row r="85" spans="1:7" ht="12.75" customHeight="1">
      <c r="A85" s="49">
        <v>441400</v>
      </c>
      <c r="B85" s="50" t="s">
        <v>82</v>
      </c>
      <c r="C85" s="1"/>
      <c r="D85" s="30"/>
      <c r="E85" s="75"/>
      <c r="F85" s="68"/>
      <c r="G85" s="115">
        <f t="shared" si="17"/>
        <v>0</v>
      </c>
    </row>
    <row r="86" spans="1:7" ht="12" customHeight="1">
      <c r="A86" s="51">
        <v>444100</v>
      </c>
      <c r="B86" s="50" t="s">
        <v>83</v>
      </c>
      <c r="C86" s="1"/>
      <c r="D86" s="30"/>
      <c r="E86" s="75"/>
      <c r="F86" s="68"/>
      <c r="G86" s="115">
        <f t="shared" si="17"/>
        <v>0</v>
      </c>
    </row>
    <row r="87" spans="1:7" ht="12.75" customHeight="1">
      <c r="A87" s="51">
        <v>444200</v>
      </c>
      <c r="B87" s="50" t="s">
        <v>84</v>
      </c>
      <c r="C87" s="1"/>
      <c r="D87" s="30"/>
      <c r="E87" s="75"/>
      <c r="F87" s="68"/>
      <c r="G87" s="115">
        <f t="shared" si="17"/>
        <v>0</v>
      </c>
    </row>
    <row r="88" spans="1:7" ht="15" customHeight="1">
      <c r="A88" s="52">
        <v>444300</v>
      </c>
      <c r="B88" s="53" t="s">
        <v>85</v>
      </c>
      <c r="C88" s="1"/>
      <c r="D88" s="61"/>
      <c r="E88" s="76"/>
      <c r="F88" s="70"/>
      <c r="G88" s="115">
        <f t="shared" si="17"/>
        <v>0</v>
      </c>
    </row>
    <row r="89" spans="1:7">
      <c r="A89" s="106">
        <v>460000</v>
      </c>
      <c r="B89" s="107" t="s">
        <v>86</v>
      </c>
      <c r="C89" s="1"/>
      <c r="D89" s="116">
        <f>D90</f>
        <v>0</v>
      </c>
      <c r="E89" s="117">
        <f t="shared" ref="E89" si="20">E90</f>
        <v>0</v>
      </c>
      <c r="F89" s="118">
        <f>F90</f>
        <v>0</v>
      </c>
      <c r="G89" s="119">
        <f t="shared" si="17"/>
        <v>0</v>
      </c>
    </row>
    <row r="90" spans="1:7">
      <c r="A90" s="45">
        <v>465112</v>
      </c>
      <c r="B90" s="46" t="s">
        <v>87</v>
      </c>
      <c r="C90" s="1"/>
      <c r="D90" s="30"/>
      <c r="E90" s="75"/>
      <c r="F90" s="68"/>
      <c r="G90" s="115">
        <f t="shared" si="17"/>
        <v>0</v>
      </c>
    </row>
    <row r="91" spans="1:7">
      <c r="A91" s="85">
        <v>480000</v>
      </c>
      <c r="B91" s="86" t="s">
        <v>88</v>
      </c>
      <c r="C91" s="1"/>
      <c r="D91" s="116">
        <f>D92+D94+D97+D99</f>
        <v>0</v>
      </c>
      <c r="E91" s="117">
        <f t="shared" ref="E91" si="21">E92+E94+E97+E99</f>
        <v>0</v>
      </c>
      <c r="F91" s="118">
        <f>F92+F94+F97+F99</f>
        <v>0</v>
      </c>
      <c r="G91" s="119">
        <f t="shared" si="17"/>
        <v>0</v>
      </c>
    </row>
    <row r="92" spans="1:7">
      <c r="A92" s="54">
        <v>481000</v>
      </c>
      <c r="B92" s="55" t="s">
        <v>89</v>
      </c>
      <c r="C92" s="1"/>
      <c r="D92" s="35">
        <f>D93</f>
        <v>0</v>
      </c>
      <c r="E92" s="77">
        <f t="shared" ref="E92" si="22">E93</f>
        <v>0</v>
      </c>
      <c r="F92" s="114">
        <f>F93</f>
        <v>0</v>
      </c>
      <c r="G92" s="113">
        <f t="shared" si="17"/>
        <v>0</v>
      </c>
    </row>
    <row r="93" spans="1:7">
      <c r="A93" s="56">
        <v>481900</v>
      </c>
      <c r="B93" s="57" t="s">
        <v>90</v>
      </c>
      <c r="C93" s="1"/>
      <c r="D93" s="30"/>
      <c r="E93" s="75"/>
      <c r="F93" s="68"/>
      <c r="G93" s="115">
        <f t="shared" si="17"/>
        <v>0</v>
      </c>
    </row>
    <row r="94" spans="1:7">
      <c r="A94" s="43">
        <v>482000</v>
      </c>
      <c r="B94" s="44" t="s">
        <v>91</v>
      </c>
      <c r="C94" s="1"/>
      <c r="D94" s="27">
        <f>D95+D96</f>
        <v>0</v>
      </c>
      <c r="E94" s="72">
        <f t="shared" ref="E94" si="23">E95+E96</f>
        <v>0</v>
      </c>
      <c r="F94" s="66">
        <f>F95+F96</f>
        <v>0</v>
      </c>
      <c r="G94" s="113">
        <f t="shared" si="17"/>
        <v>0</v>
      </c>
    </row>
    <row r="95" spans="1:7">
      <c r="A95" s="45">
        <v>482100</v>
      </c>
      <c r="B95" s="46" t="s">
        <v>92</v>
      </c>
      <c r="C95" s="1"/>
      <c r="D95" s="29"/>
      <c r="E95" s="74"/>
      <c r="F95" s="64"/>
      <c r="G95" s="115">
        <f t="shared" si="17"/>
        <v>0</v>
      </c>
    </row>
    <row r="96" spans="1:7">
      <c r="A96" s="45">
        <v>482200</v>
      </c>
      <c r="B96" s="46" t="s">
        <v>93</v>
      </c>
      <c r="C96" s="1"/>
      <c r="D96" s="29"/>
      <c r="E96" s="74"/>
      <c r="F96" s="64"/>
      <c r="G96" s="115">
        <f t="shared" si="17"/>
        <v>0</v>
      </c>
    </row>
    <row r="97" spans="1:7">
      <c r="A97" s="43">
        <v>483000</v>
      </c>
      <c r="B97" s="44" t="s">
        <v>94</v>
      </c>
      <c r="C97" s="1"/>
      <c r="D97" s="27">
        <f>D98</f>
        <v>0</v>
      </c>
      <c r="E97" s="72">
        <f t="shared" ref="E97" si="24">E98</f>
        <v>0</v>
      </c>
      <c r="F97" s="66">
        <f>F98</f>
        <v>0</v>
      </c>
      <c r="G97" s="113">
        <f t="shared" si="17"/>
        <v>0</v>
      </c>
    </row>
    <row r="98" spans="1:7">
      <c r="A98" s="45">
        <v>483100</v>
      </c>
      <c r="B98" s="46" t="s">
        <v>95</v>
      </c>
      <c r="C98" s="1"/>
      <c r="D98" s="29"/>
      <c r="E98" s="74"/>
      <c r="F98" s="67"/>
      <c r="G98" s="115">
        <f t="shared" si="17"/>
        <v>0</v>
      </c>
    </row>
    <row r="99" spans="1:7">
      <c r="A99" s="43">
        <v>485000</v>
      </c>
      <c r="B99" s="44" t="s">
        <v>96</v>
      </c>
      <c r="C99" s="1"/>
      <c r="D99" s="27">
        <f>D100</f>
        <v>0</v>
      </c>
      <c r="E99" s="72">
        <f t="shared" ref="E99" si="25">E100</f>
        <v>0</v>
      </c>
      <c r="F99" s="66">
        <f>F100</f>
        <v>0</v>
      </c>
      <c r="G99" s="113">
        <f t="shared" si="17"/>
        <v>0</v>
      </c>
    </row>
    <row r="100" spans="1:7">
      <c r="A100" s="45">
        <v>485119</v>
      </c>
      <c r="B100" s="46" t="s">
        <v>97</v>
      </c>
      <c r="C100" s="1"/>
      <c r="D100" s="29"/>
      <c r="E100" s="74"/>
      <c r="F100" s="67"/>
      <c r="G100" s="115">
        <f t="shared" si="17"/>
        <v>0</v>
      </c>
    </row>
    <row r="101" spans="1:7">
      <c r="A101" s="108">
        <v>500000</v>
      </c>
      <c r="B101" s="78" t="s">
        <v>98</v>
      </c>
      <c r="C101" s="1"/>
      <c r="D101" s="109">
        <f>D102+D113</f>
        <v>0</v>
      </c>
      <c r="E101" s="110">
        <f t="shared" ref="E101" si="26">E102+E113</f>
        <v>0</v>
      </c>
      <c r="F101" s="111">
        <f>F102+F113</f>
        <v>0</v>
      </c>
      <c r="G101" s="112">
        <f t="shared" si="17"/>
        <v>0</v>
      </c>
    </row>
    <row r="102" spans="1:7">
      <c r="A102" s="85">
        <v>510000</v>
      </c>
      <c r="B102" s="86" t="s">
        <v>99</v>
      </c>
      <c r="C102" s="1"/>
      <c r="D102" s="116">
        <f>D103+D106+D111</f>
        <v>0</v>
      </c>
      <c r="E102" s="117">
        <f t="shared" ref="E102" si="27">E103+E106+E111</f>
        <v>0</v>
      </c>
      <c r="F102" s="118">
        <f>F103+F106+F111</f>
        <v>0</v>
      </c>
      <c r="G102" s="119">
        <f t="shared" si="17"/>
        <v>0</v>
      </c>
    </row>
    <row r="103" spans="1:7">
      <c r="A103" s="43">
        <v>511000</v>
      </c>
      <c r="B103" s="44" t="s">
        <v>100</v>
      </c>
      <c r="C103" s="1"/>
      <c r="D103" s="27">
        <f>D104+D105</f>
        <v>0</v>
      </c>
      <c r="E103" s="72">
        <f t="shared" ref="E103" si="28">E104+E105</f>
        <v>0</v>
      </c>
      <c r="F103" s="66">
        <f>F104+F105</f>
        <v>0</v>
      </c>
      <c r="G103" s="113">
        <f t="shared" si="17"/>
        <v>0</v>
      </c>
    </row>
    <row r="104" spans="1:7">
      <c r="A104" s="45">
        <v>511300</v>
      </c>
      <c r="B104" s="46" t="s">
        <v>101</v>
      </c>
      <c r="C104" s="1"/>
      <c r="D104" s="29"/>
      <c r="E104" s="74"/>
      <c r="F104" s="67"/>
      <c r="G104" s="115">
        <f t="shared" si="17"/>
        <v>0</v>
      </c>
    </row>
    <row r="105" spans="1:7">
      <c r="A105" s="45">
        <v>511400</v>
      </c>
      <c r="B105" s="46" t="s">
        <v>102</v>
      </c>
      <c r="C105" s="1"/>
      <c r="D105" s="30"/>
      <c r="E105" s="75"/>
      <c r="F105" s="68"/>
      <c r="G105" s="115">
        <f t="shared" si="17"/>
        <v>0</v>
      </c>
    </row>
    <row r="106" spans="1:7">
      <c r="A106" s="43">
        <v>512000</v>
      </c>
      <c r="B106" s="44" t="s">
        <v>103</v>
      </c>
      <c r="C106" s="1"/>
      <c r="D106" s="27">
        <f>D107+D108+D109+D110</f>
        <v>0</v>
      </c>
      <c r="E106" s="72">
        <f t="shared" ref="E106" si="29">E107+E108+E109+E110</f>
        <v>0</v>
      </c>
      <c r="F106" s="66">
        <f>F107+F108+F109+F110</f>
        <v>0</v>
      </c>
      <c r="G106" s="113">
        <f t="shared" si="17"/>
        <v>0</v>
      </c>
    </row>
    <row r="107" spans="1:7">
      <c r="A107" s="45">
        <v>512200</v>
      </c>
      <c r="B107" s="46" t="s">
        <v>104</v>
      </c>
      <c r="C107" s="1"/>
      <c r="D107" s="29"/>
      <c r="E107" s="74"/>
      <c r="F107" s="67"/>
      <c r="G107" s="115">
        <f t="shared" si="17"/>
        <v>0</v>
      </c>
    </row>
    <row r="108" spans="1:7">
      <c r="A108" s="45">
        <v>512600</v>
      </c>
      <c r="B108" s="46" t="s">
        <v>105</v>
      </c>
      <c r="C108" s="1"/>
      <c r="D108" s="29"/>
      <c r="E108" s="74"/>
      <c r="F108" s="67"/>
      <c r="G108" s="115">
        <f t="shared" si="17"/>
        <v>0</v>
      </c>
    </row>
    <row r="109" spans="1:7">
      <c r="A109" s="45">
        <v>512800</v>
      </c>
      <c r="B109" s="46" t="s">
        <v>106</v>
      </c>
      <c r="C109" s="1"/>
      <c r="D109" s="29"/>
      <c r="E109" s="74"/>
      <c r="F109" s="67"/>
      <c r="G109" s="115">
        <f t="shared" si="17"/>
        <v>0</v>
      </c>
    </row>
    <row r="110" spans="1:7">
      <c r="A110" s="45">
        <v>512900</v>
      </c>
      <c r="B110" s="46" t="s">
        <v>107</v>
      </c>
      <c r="C110" s="1"/>
      <c r="D110" s="29"/>
      <c r="E110" s="74"/>
      <c r="F110" s="67"/>
      <c r="G110" s="115">
        <f t="shared" si="17"/>
        <v>0</v>
      </c>
    </row>
    <row r="111" spans="1:7">
      <c r="A111" s="43">
        <v>515000</v>
      </c>
      <c r="B111" s="44" t="s">
        <v>108</v>
      </c>
      <c r="C111" s="1"/>
      <c r="D111" s="27">
        <f>D112</f>
        <v>0</v>
      </c>
      <c r="E111" s="72">
        <f t="shared" ref="E111" si="30">E112</f>
        <v>0</v>
      </c>
      <c r="F111" s="66">
        <f>F112</f>
        <v>0</v>
      </c>
      <c r="G111" s="113">
        <f t="shared" si="17"/>
        <v>0</v>
      </c>
    </row>
    <row r="112" spans="1:7">
      <c r="A112" s="45">
        <v>515100</v>
      </c>
      <c r="B112" s="46" t="s">
        <v>109</v>
      </c>
      <c r="C112" s="1"/>
      <c r="D112" s="30"/>
      <c r="E112" s="75"/>
      <c r="F112" s="68"/>
      <c r="G112" s="115">
        <f t="shared" si="17"/>
        <v>0</v>
      </c>
    </row>
    <row r="113" spans="1:9">
      <c r="A113" s="85">
        <v>520000</v>
      </c>
      <c r="B113" s="86" t="s">
        <v>110</v>
      </c>
      <c r="C113" s="1"/>
      <c r="D113" s="116">
        <f>D114</f>
        <v>0</v>
      </c>
      <c r="E113" s="117">
        <f t="shared" ref="E113:E114" si="31">E114</f>
        <v>0</v>
      </c>
      <c r="F113" s="118">
        <f>F114</f>
        <v>0</v>
      </c>
      <c r="G113" s="119">
        <f t="shared" si="17"/>
        <v>0</v>
      </c>
    </row>
    <row r="114" spans="1:9">
      <c r="A114" s="43">
        <v>523000</v>
      </c>
      <c r="B114" s="44" t="s">
        <v>111</v>
      </c>
      <c r="C114" s="1"/>
      <c r="D114" s="27">
        <f>D115</f>
        <v>0</v>
      </c>
      <c r="E114" s="72">
        <f t="shared" si="31"/>
        <v>0</v>
      </c>
      <c r="F114" s="66">
        <f>F115</f>
        <v>0</v>
      </c>
      <c r="G114" s="113">
        <f t="shared" si="17"/>
        <v>0</v>
      </c>
    </row>
    <row r="115" spans="1:9" ht="15.75" thickBot="1">
      <c r="A115" s="58">
        <v>523100</v>
      </c>
      <c r="B115" s="59" t="s">
        <v>112</v>
      </c>
      <c r="C115" s="1"/>
      <c r="D115" s="36"/>
      <c r="E115" s="71"/>
      <c r="F115" s="19"/>
      <c r="G115" s="115">
        <f t="shared" si="17"/>
        <v>0</v>
      </c>
    </row>
    <row r="116" spans="1:9" ht="15.75" thickBot="1">
      <c r="A116" s="103" t="s">
        <v>113</v>
      </c>
      <c r="B116" s="104" t="s">
        <v>114</v>
      </c>
      <c r="C116" s="1"/>
      <c r="D116" s="37">
        <f>D14+D101</f>
        <v>0</v>
      </c>
      <c r="E116" s="38">
        <f t="shared" ref="E116" si="32">E14+E101</f>
        <v>0</v>
      </c>
      <c r="F116" s="60">
        <f>F14+F101</f>
        <v>0</v>
      </c>
      <c r="G116" s="141">
        <f t="shared" si="17"/>
        <v>0</v>
      </c>
    </row>
    <row r="118" spans="1:9">
      <c r="B118" s="2" t="s">
        <v>115</v>
      </c>
      <c r="C118" s="1"/>
      <c r="D118" s="2"/>
      <c r="E118" s="2"/>
      <c r="F118" s="2"/>
      <c r="G118" s="39"/>
      <c r="H118" s="1"/>
      <c r="I118" s="1"/>
    </row>
  </sheetData>
  <mergeCells count="6">
    <mergeCell ref="D11:G11"/>
    <mergeCell ref="A12:B13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7"/>
  <sheetViews>
    <sheetView topLeftCell="A88" workbookViewId="0">
      <selection activeCell="D116" sqref="D116"/>
    </sheetView>
  </sheetViews>
  <sheetFormatPr defaultRowHeight="15"/>
  <cols>
    <col min="1" max="1" width="6.140625" customWidth="1"/>
    <col min="2" max="2" width="35.85546875" customWidth="1"/>
    <col min="3" max="3" width="1.85546875" customWidth="1"/>
    <col min="4" max="4" width="11.140625" customWidth="1"/>
    <col min="5" max="5" width="12" customWidth="1"/>
    <col min="6" max="6" width="11.7109375" customWidth="1"/>
    <col min="7" max="7" width="12" customWidth="1"/>
    <col min="8" max="8" width="5.28515625" customWidth="1"/>
  </cols>
  <sheetData>
    <row r="1" spans="1:18">
      <c r="A1" s="2"/>
      <c r="B1" s="2" t="s">
        <v>0</v>
      </c>
      <c r="C1" s="1"/>
      <c r="D1" s="2"/>
      <c r="E1" s="2" t="s">
        <v>123</v>
      </c>
      <c r="F1" s="2"/>
      <c r="G1" s="39"/>
      <c r="H1" s="3"/>
      <c r="I1" s="4"/>
      <c r="J1" s="2"/>
      <c r="K1" s="39"/>
      <c r="L1" s="1"/>
      <c r="M1" s="2"/>
      <c r="N1" s="2"/>
      <c r="O1" s="2"/>
      <c r="P1" s="39"/>
      <c r="Q1" s="1"/>
      <c r="R1" s="25"/>
    </row>
    <row r="2" spans="1:18">
      <c r="A2" s="6"/>
      <c r="B2" s="6"/>
      <c r="C2" s="1"/>
      <c r="D2" s="6"/>
      <c r="E2" s="6"/>
      <c r="F2" s="6"/>
      <c r="G2" s="40"/>
      <c r="H2" s="7"/>
      <c r="I2" s="8"/>
      <c r="J2" s="6"/>
      <c r="K2" s="40"/>
      <c r="L2" s="1"/>
      <c r="M2" s="6"/>
      <c r="N2" s="6"/>
      <c r="O2" s="6"/>
      <c r="P2" s="40"/>
      <c r="Q2" s="1"/>
      <c r="R2" s="26"/>
    </row>
    <row r="3" spans="1:18">
      <c r="A3" s="6"/>
      <c r="B3" s="10" t="s">
        <v>1</v>
      </c>
      <c r="C3" s="1"/>
      <c r="D3" s="2"/>
      <c r="E3" s="6"/>
      <c r="F3" s="6"/>
      <c r="G3" s="40"/>
      <c r="H3" s="7"/>
      <c r="I3" s="8"/>
      <c r="J3" s="6"/>
      <c r="K3" s="40"/>
      <c r="L3" s="1"/>
      <c r="M3" s="6"/>
      <c r="N3" s="6"/>
      <c r="O3" s="6"/>
      <c r="P3" s="40"/>
      <c r="Q3" s="1"/>
      <c r="R3" s="26"/>
    </row>
    <row r="4" spans="1:18" ht="15.75" thickBot="1">
      <c r="A4" s="6"/>
      <c r="B4" s="6"/>
      <c r="C4" s="1"/>
      <c r="D4" s="6"/>
      <c r="E4" s="6"/>
      <c r="F4" s="6"/>
      <c r="G4" s="40"/>
      <c r="H4" s="7"/>
      <c r="I4" s="8"/>
      <c r="J4" s="6"/>
      <c r="K4" s="40"/>
      <c r="L4" s="1"/>
      <c r="M4" s="6"/>
      <c r="N4" s="6"/>
      <c r="O4" s="6"/>
      <c r="P4" s="40"/>
      <c r="Q4" s="1"/>
      <c r="R4" s="26"/>
    </row>
    <row r="5" spans="1:18" ht="15" customHeight="1">
      <c r="A5" s="6"/>
      <c r="B5" s="6"/>
      <c r="C5" s="1"/>
      <c r="D5" s="160" t="s">
        <v>135</v>
      </c>
      <c r="E5" s="161"/>
      <c r="F5" s="161"/>
      <c r="G5" s="162"/>
      <c r="H5" s="1"/>
      <c r="I5" s="1"/>
      <c r="J5" s="1"/>
      <c r="K5" s="41"/>
      <c r="L5" s="1"/>
      <c r="M5" s="6"/>
      <c r="N5" s="6"/>
      <c r="O5" s="6"/>
      <c r="P5" s="40"/>
      <c r="Q5" s="1"/>
      <c r="R5" s="26"/>
    </row>
    <row r="6" spans="1:18">
      <c r="A6" s="6"/>
      <c r="B6" s="6"/>
      <c r="C6" s="1"/>
      <c r="D6" s="163" t="s">
        <v>136</v>
      </c>
      <c r="E6" s="164"/>
      <c r="F6" s="165"/>
      <c r="G6" s="138">
        <f>'план 2018. - извор 01'!G116+'буџетска резерва'!G116</f>
        <v>70500000</v>
      </c>
      <c r="H6" s="1"/>
      <c r="I6" s="1"/>
      <c r="J6" s="1"/>
      <c r="K6" s="41"/>
      <c r="L6" s="1"/>
      <c r="M6" s="6"/>
      <c r="N6" s="6"/>
      <c r="O6" s="6"/>
      <c r="P6" s="40"/>
      <c r="Q6" s="1"/>
      <c r="R6" s="26"/>
    </row>
    <row r="7" spans="1:18">
      <c r="A7" s="6"/>
      <c r="B7" s="6"/>
      <c r="C7" s="1"/>
      <c r="D7" s="163" t="s">
        <v>2</v>
      </c>
      <c r="E7" s="164"/>
      <c r="F7" s="165"/>
      <c r="G7" s="139">
        <f>'план 2018. - извор 04'!G116</f>
        <v>78938000</v>
      </c>
      <c r="H7" s="1"/>
      <c r="I7" s="1"/>
      <c r="J7" s="1"/>
      <c r="K7" s="41"/>
      <c r="L7" s="1"/>
      <c r="M7" s="6"/>
      <c r="N7" s="6"/>
      <c r="O7" s="6"/>
      <c r="P7" s="40"/>
      <c r="Q7" s="1"/>
      <c r="R7" s="26"/>
    </row>
    <row r="8" spans="1:18">
      <c r="A8" s="6"/>
      <c r="B8" s="6"/>
      <c r="C8" s="1"/>
      <c r="D8" s="163" t="s">
        <v>134</v>
      </c>
      <c r="E8" s="164"/>
      <c r="F8" s="165"/>
      <c r="G8" s="139">
        <f>'план 2018. - извор 07'!G116</f>
        <v>20807000</v>
      </c>
      <c r="H8" s="1"/>
      <c r="I8" s="1"/>
      <c r="J8" s="1"/>
      <c r="K8" s="41"/>
      <c r="L8" s="1"/>
      <c r="M8" s="6"/>
      <c r="N8" s="6"/>
      <c r="O8" s="6"/>
      <c r="P8" s="40"/>
      <c r="Q8" s="1"/>
      <c r="R8" s="26"/>
    </row>
    <row r="9" spans="1:18" ht="15.75" thickBot="1">
      <c r="A9" s="6"/>
      <c r="B9" s="6"/>
      <c r="C9" s="1"/>
      <c r="D9" s="166" t="s">
        <v>123</v>
      </c>
      <c r="E9" s="167"/>
      <c r="F9" s="168"/>
      <c r="G9" s="140">
        <f>SUM(G6:G8)</f>
        <v>170245000</v>
      </c>
      <c r="H9" s="1"/>
      <c r="I9" s="1"/>
      <c r="J9" s="1"/>
      <c r="K9" s="41"/>
      <c r="L9" s="1"/>
      <c r="M9" s="6"/>
      <c r="N9" s="6"/>
      <c r="O9" s="6"/>
      <c r="P9" s="40"/>
      <c r="Q9" s="1"/>
      <c r="R9" s="26"/>
    </row>
    <row r="10" spans="1:18">
      <c r="A10" s="6"/>
      <c r="B10" s="6"/>
      <c r="C10" s="1"/>
      <c r="D10" s="11"/>
      <c r="E10" s="11"/>
      <c r="F10" s="12"/>
      <c r="G10" s="42"/>
      <c r="H10" s="7"/>
      <c r="I10" s="8"/>
      <c r="J10" s="6"/>
      <c r="K10" s="40"/>
      <c r="L10" s="1"/>
      <c r="M10" s="6"/>
      <c r="N10" s="6"/>
      <c r="O10" s="6"/>
      <c r="P10" s="40"/>
      <c r="Q10" s="1"/>
      <c r="R10" s="26"/>
    </row>
    <row r="11" spans="1:18" ht="15.75" thickBot="1">
      <c r="A11" s="6"/>
      <c r="B11" s="2"/>
      <c r="C11" s="1"/>
      <c r="D11" s="6"/>
      <c r="E11" s="6"/>
      <c r="F11" s="13"/>
      <c r="G11" s="40"/>
      <c r="H11" s="7"/>
      <c r="I11" s="8"/>
      <c r="J11" s="6"/>
      <c r="K11" s="40"/>
      <c r="L11" s="1"/>
      <c r="M11" s="6"/>
      <c r="N11" s="6"/>
      <c r="O11" s="6"/>
      <c r="P11" s="40"/>
      <c r="Q11" s="1"/>
      <c r="R11" s="26"/>
    </row>
    <row r="12" spans="1:18" ht="15.75" thickBot="1">
      <c r="A12" s="146" t="s">
        <v>3</v>
      </c>
      <c r="B12" s="147"/>
      <c r="C12" s="134"/>
      <c r="D12" s="150" t="s">
        <v>130</v>
      </c>
      <c r="E12" s="152" t="s">
        <v>131</v>
      </c>
      <c r="F12" s="142" t="s">
        <v>132</v>
      </c>
      <c r="G12" s="144" t="s">
        <v>133</v>
      </c>
      <c r="H12" s="1"/>
    </row>
    <row r="13" spans="1:18" ht="20.25" customHeight="1">
      <c r="A13" s="148"/>
      <c r="B13" s="149"/>
      <c r="C13" s="134"/>
      <c r="D13" s="151"/>
      <c r="E13" s="153"/>
      <c r="F13" s="143"/>
      <c r="G13" s="145"/>
      <c r="H13" s="1"/>
    </row>
    <row r="14" spans="1:18">
      <c r="A14" s="130">
        <v>400000</v>
      </c>
      <c r="B14" s="133" t="s">
        <v>12</v>
      </c>
      <c r="C14" s="134"/>
      <c r="D14" s="82">
        <f>SUM(D15+D32+D79+D83+D89+D91)</f>
        <v>74058000</v>
      </c>
      <c r="E14" s="81">
        <f>E15+E32+E79+E83+E89+E91</f>
        <v>25157000</v>
      </c>
      <c r="F14" s="81">
        <f>F15+F32+F79+F83+F89+F91</f>
        <v>31750000</v>
      </c>
      <c r="G14" s="83">
        <f>SUM(D14:F14)</f>
        <v>130965000</v>
      </c>
      <c r="H14" s="1"/>
    </row>
    <row r="15" spans="1:18">
      <c r="A15" s="122">
        <v>410000</v>
      </c>
      <c r="B15" s="86" t="s">
        <v>13</v>
      </c>
      <c r="C15" s="134"/>
      <c r="D15" s="88">
        <f>SUM(D16+D18+D22+D24+D28+D30)</f>
        <v>39271203</v>
      </c>
      <c r="E15" s="87">
        <f t="shared" ref="E15:F15" si="0">SUM(E16+E18+E22+E24+E28+E30)</f>
        <v>0</v>
      </c>
      <c r="F15" s="87">
        <f t="shared" si="0"/>
        <v>0</v>
      </c>
      <c r="G15" s="89">
        <f t="shared" ref="G15:G78" si="1">SUM(D15:F15)</f>
        <v>39271203</v>
      </c>
      <c r="H15" s="1"/>
    </row>
    <row r="16" spans="1:18">
      <c r="A16" s="43">
        <v>411000</v>
      </c>
      <c r="B16" s="44" t="s">
        <v>14</v>
      </c>
      <c r="C16" s="134"/>
      <c r="D16" s="27">
        <f>D17</f>
        <v>31334315</v>
      </c>
      <c r="E16" s="20">
        <f t="shared" ref="E16:F16" si="2">E17</f>
        <v>0</v>
      </c>
      <c r="F16" s="20">
        <f t="shared" si="2"/>
        <v>0</v>
      </c>
      <c r="G16" s="84">
        <f t="shared" si="1"/>
        <v>31334315</v>
      </c>
      <c r="H16" s="1"/>
    </row>
    <row r="17" spans="1:8">
      <c r="A17" s="90">
        <v>411100</v>
      </c>
      <c r="B17" s="91" t="s">
        <v>15</v>
      </c>
      <c r="C17" s="134"/>
      <c r="D17" s="93">
        <f>'план 2018. - извор 01'!D17+'план 2018. - извор 04'!D17+'план 2018. - извор 07'!D17+'буџетска резерва'!D17</f>
        <v>31334315</v>
      </c>
      <c r="E17" s="93">
        <f>'план 2018. - извор 01'!E17+'план 2018. - извор 04'!E17+'план 2018. - извор 07'!E17+'буџетска резерва'!E17</f>
        <v>0</v>
      </c>
      <c r="F17" s="93">
        <f>'план 2018. - извор 01'!F17+'план 2018. - извор 04'!F17+'план 2018. - извор 07'!F17+'буџетска резерва'!F17</f>
        <v>0</v>
      </c>
      <c r="G17" s="135">
        <f t="shared" si="1"/>
        <v>31334315</v>
      </c>
      <c r="H17" s="1"/>
    </row>
    <row r="18" spans="1:8">
      <c r="A18" s="43">
        <v>412000</v>
      </c>
      <c r="B18" s="44" t="s">
        <v>16</v>
      </c>
      <c r="C18" s="134"/>
      <c r="D18" s="27">
        <f>D19+D20+D21</f>
        <v>5567888</v>
      </c>
      <c r="E18" s="20">
        <f t="shared" ref="E18:F18" si="3">E19+E20+E21</f>
        <v>0</v>
      </c>
      <c r="F18" s="20">
        <f t="shared" si="3"/>
        <v>0</v>
      </c>
      <c r="G18" s="84">
        <f t="shared" si="1"/>
        <v>5567888</v>
      </c>
      <c r="H18" s="1"/>
    </row>
    <row r="19" spans="1:8">
      <c r="A19" s="45">
        <v>412100</v>
      </c>
      <c r="B19" s="46" t="s">
        <v>17</v>
      </c>
      <c r="C19" s="134"/>
      <c r="D19" s="93">
        <f>'план 2018. - извор 01'!D19+'план 2018. - извор 04'!D19+'план 2018. - извор 07'!D19+'буџетска резерва'!D19</f>
        <v>3734278</v>
      </c>
      <c r="E19" s="93">
        <f>'план 2018. - извор 01'!E19+'план 2018. - извор 04'!E19+'план 2018. - извор 07'!E19+'буџетска резерва'!E19</f>
        <v>0</v>
      </c>
      <c r="F19" s="93">
        <f>'план 2018. - извор 01'!F19+'план 2018. - извор 04'!F19+'план 2018. - извор 07'!F19+'буџетска резерва'!F19</f>
        <v>0</v>
      </c>
      <c r="G19" s="135">
        <f t="shared" si="1"/>
        <v>3734278</v>
      </c>
      <c r="H19" s="1"/>
    </row>
    <row r="20" spans="1:8">
      <c r="A20" s="45">
        <v>412200</v>
      </c>
      <c r="B20" s="46" t="s">
        <v>18</v>
      </c>
      <c r="C20" s="134"/>
      <c r="D20" s="93">
        <f>'план 2018. - извор 01'!D20+'план 2018. - извор 04'!D20+'план 2018. - извор 07'!D20+'буџетска резерва'!D20</f>
        <v>1601590</v>
      </c>
      <c r="E20" s="93">
        <f>'план 2018. - извор 01'!E20+'план 2018. - извор 04'!E20+'план 2018. - извор 07'!E20+'буџетска резерва'!E20</f>
        <v>0</v>
      </c>
      <c r="F20" s="93">
        <f>'план 2018. - извор 01'!F20+'план 2018. - извор 04'!F20+'план 2018. - извор 07'!F20+'буџетска резерва'!F20</f>
        <v>0</v>
      </c>
      <c r="G20" s="135">
        <f t="shared" si="1"/>
        <v>1601590</v>
      </c>
      <c r="H20" s="1"/>
    </row>
    <row r="21" spans="1:8">
      <c r="A21" s="45">
        <v>412300</v>
      </c>
      <c r="B21" s="46" t="s">
        <v>19</v>
      </c>
      <c r="C21" s="134"/>
      <c r="D21" s="93">
        <f>'план 2018. - извор 01'!D21+'план 2018. - извор 04'!D21+'план 2018. - извор 07'!D21+'буџетска резерва'!D21</f>
        <v>232020</v>
      </c>
      <c r="E21" s="93">
        <f>'план 2018. - извор 01'!E21+'план 2018. - извор 04'!E21+'план 2018. - извор 07'!E21+'буџетска резерва'!E21</f>
        <v>0</v>
      </c>
      <c r="F21" s="93">
        <f>'план 2018. - извор 01'!F21+'план 2018. - извор 04'!F21+'план 2018. - извор 07'!F21+'буџетска резерва'!F21</f>
        <v>0</v>
      </c>
      <c r="G21" s="135">
        <f t="shared" si="1"/>
        <v>232020</v>
      </c>
      <c r="H21" s="1"/>
    </row>
    <row r="22" spans="1:8">
      <c r="A22" s="43">
        <v>413000</v>
      </c>
      <c r="B22" s="44" t="s">
        <v>20</v>
      </c>
      <c r="C22" s="134"/>
      <c r="D22" s="27">
        <f>D23</f>
        <v>1459000</v>
      </c>
      <c r="E22" s="20">
        <f t="shared" ref="E22:F22" si="4">E23</f>
        <v>0</v>
      </c>
      <c r="F22" s="20">
        <f t="shared" si="4"/>
        <v>0</v>
      </c>
      <c r="G22" s="84">
        <f t="shared" si="1"/>
        <v>1459000</v>
      </c>
      <c r="H22" s="1"/>
    </row>
    <row r="23" spans="1:8">
      <c r="A23" s="45">
        <v>413100</v>
      </c>
      <c r="B23" s="46" t="s">
        <v>21</v>
      </c>
      <c r="C23" s="134"/>
      <c r="D23" s="29">
        <f>'план 2018. - извор 01'!D23+'план 2018. - извор 04'!D23+'план 2018. - извор 07'!D23+'буџетска резерва'!D23</f>
        <v>1459000</v>
      </c>
      <c r="E23" s="29">
        <f>'план 2018. - извор 01'!E23+'план 2018. - извор 04'!E23+'план 2018. - извор 07'!E23+'буџетска резерва'!E23</f>
        <v>0</v>
      </c>
      <c r="F23" s="29">
        <f>'план 2018. - извор 01'!F23+'план 2018. - извор 04'!F23+'план 2018. - извор 07'!F23+'буџетска резерва'!F23</f>
        <v>0</v>
      </c>
      <c r="G23" s="135">
        <f t="shared" si="1"/>
        <v>1459000</v>
      </c>
      <c r="H23" s="1"/>
    </row>
    <row r="24" spans="1:8">
      <c r="A24" s="43">
        <v>414000</v>
      </c>
      <c r="B24" s="44" t="s">
        <v>22</v>
      </c>
      <c r="C24" s="134"/>
      <c r="D24" s="27">
        <f>D25+D26+D27</f>
        <v>910000</v>
      </c>
      <c r="E24" s="20">
        <f t="shared" ref="E24:F24" si="5">E25+E26+E27</f>
        <v>0</v>
      </c>
      <c r="F24" s="20">
        <f t="shared" si="5"/>
        <v>0</v>
      </c>
      <c r="G24" s="84">
        <f t="shared" si="1"/>
        <v>910000</v>
      </c>
      <c r="H24" s="1"/>
    </row>
    <row r="25" spans="1:8">
      <c r="A25" s="45">
        <v>414100</v>
      </c>
      <c r="B25" s="46" t="s">
        <v>23</v>
      </c>
      <c r="C25" s="134"/>
      <c r="D25" s="97">
        <f>'план 2018. - извор 01'!D25+'план 2018. - извор 04'!D25+'план 2018. - извор 07'!D25+'буџетска резерва'!D25</f>
        <v>0</v>
      </c>
      <c r="E25" s="97">
        <f>'план 2018. - извор 01'!E25+'план 2018. - извор 04'!E25+'план 2018. - извор 07'!E25+'буџетска резерва'!E25</f>
        <v>0</v>
      </c>
      <c r="F25" s="97">
        <f>'план 2018. - извор 01'!F25+'план 2018. - извор 04'!F25+'план 2018. - извор 07'!F25+'буџетска резерва'!F25</f>
        <v>0</v>
      </c>
      <c r="G25" s="135">
        <f t="shared" si="1"/>
        <v>0</v>
      </c>
      <c r="H25" s="1"/>
    </row>
    <row r="26" spans="1:8">
      <c r="A26" s="45">
        <v>414300</v>
      </c>
      <c r="B26" s="46" t="s">
        <v>24</v>
      </c>
      <c r="C26" s="134"/>
      <c r="D26" s="97">
        <f>'план 2018. - извор 01'!D26+'план 2018. - извор 04'!D26+'план 2018. - извор 07'!D26+'буџетска резерва'!D26</f>
        <v>910000</v>
      </c>
      <c r="E26" s="97">
        <f>'план 2018. - извор 01'!E26+'план 2018. - извор 04'!E26+'план 2018. - извор 07'!E26+'буџетска резерва'!E26</f>
        <v>0</v>
      </c>
      <c r="F26" s="97">
        <f>'план 2018. - извор 01'!F26+'план 2018. - извор 04'!F26+'план 2018. - извор 07'!F26+'буџетска резерва'!F26</f>
        <v>0</v>
      </c>
      <c r="G26" s="135">
        <f t="shared" si="1"/>
        <v>910000</v>
      </c>
      <c r="H26" s="1"/>
    </row>
    <row r="27" spans="1:8">
      <c r="A27" s="45">
        <v>414400</v>
      </c>
      <c r="B27" s="46" t="s">
        <v>25</v>
      </c>
      <c r="C27" s="134"/>
      <c r="D27" s="97">
        <f>'план 2018. - извор 01'!D27+'план 2018. - извор 04'!D27+'план 2018. - извор 07'!D27+'буџетска резерва'!D27</f>
        <v>0</v>
      </c>
      <c r="E27" s="97">
        <f>'план 2018. - извор 01'!E27+'план 2018. - извор 04'!E27+'план 2018. - извор 07'!E27+'буџетска резерва'!E27</f>
        <v>0</v>
      </c>
      <c r="F27" s="97">
        <f>'план 2018. - извор 01'!F27+'план 2018. - извор 04'!F27+'план 2018. - извор 07'!F27+'буџетска резерва'!F27</f>
        <v>0</v>
      </c>
      <c r="G27" s="135">
        <f t="shared" si="1"/>
        <v>0</v>
      </c>
      <c r="H27" s="1"/>
    </row>
    <row r="28" spans="1:8">
      <c r="A28" s="43">
        <v>415000</v>
      </c>
      <c r="B28" s="44" t="s">
        <v>26</v>
      </c>
      <c r="C28" s="134"/>
      <c r="D28" s="27">
        <f>D29</f>
        <v>0</v>
      </c>
      <c r="E28" s="20">
        <f t="shared" ref="E28:F28" si="6">E29</f>
        <v>0</v>
      </c>
      <c r="F28" s="20">
        <f t="shared" si="6"/>
        <v>0</v>
      </c>
      <c r="G28" s="84">
        <f t="shared" si="1"/>
        <v>0</v>
      </c>
      <c r="H28" s="1"/>
    </row>
    <row r="29" spans="1:8">
      <c r="A29" s="45">
        <v>415100</v>
      </c>
      <c r="B29" s="46" t="s">
        <v>27</v>
      </c>
      <c r="C29" s="134"/>
      <c r="D29" s="97">
        <f>'план 2018. - извор 01'!D29+'план 2018. - извор 04'!D29+'план 2018. - извор 07'!D29+'буџетска резерва'!D29</f>
        <v>0</v>
      </c>
      <c r="E29" s="97">
        <f>'план 2018. - извор 01'!E29+'план 2018. - извор 04'!E29+'план 2018. - извор 07'!E29+'буџетска резерва'!E29</f>
        <v>0</v>
      </c>
      <c r="F29" s="97">
        <f>'план 2018. - извор 01'!F29+'план 2018. - извор 04'!F29+'план 2018. - извор 07'!F29+'буџетска резерва'!F29</f>
        <v>0</v>
      </c>
      <c r="G29" s="135">
        <f t="shared" si="1"/>
        <v>0</v>
      </c>
      <c r="H29" s="1"/>
    </row>
    <row r="30" spans="1:8">
      <c r="A30" s="43">
        <v>416000</v>
      </c>
      <c r="B30" s="44" t="s">
        <v>28</v>
      </c>
      <c r="C30" s="134"/>
      <c r="D30" s="31">
        <f>D31</f>
        <v>0</v>
      </c>
      <c r="E30" s="21">
        <f t="shared" ref="E30:F30" si="7">E31</f>
        <v>0</v>
      </c>
      <c r="F30" s="21">
        <f t="shared" si="7"/>
        <v>0</v>
      </c>
      <c r="G30" s="84">
        <f t="shared" si="1"/>
        <v>0</v>
      </c>
      <c r="H30" s="1"/>
    </row>
    <row r="31" spans="1:8">
      <c r="A31" s="45">
        <v>416100</v>
      </c>
      <c r="B31" s="46" t="s">
        <v>29</v>
      </c>
      <c r="C31" s="134"/>
      <c r="D31" s="99">
        <f>'план 2018. - извор 01'!D31+'план 2018. - извор 04'!D31+'план 2018. - извор 07'!D31+'буџетска резерва'!D31</f>
        <v>0</v>
      </c>
      <c r="E31" s="99">
        <f>'план 2018. - извор 01'!E31+'план 2018. - извор 04'!E31+'план 2018. - извор 07'!E31+'буџетска резерва'!E31</f>
        <v>0</v>
      </c>
      <c r="F31" s="99">
        <f>'план 2018. - извор 01'!F31+'план 2018. - извор 04'!F31+'план 2018. - извор 07'!F31+'буџетска резерва'!F31</f>
        <v>0</v>
      </c>
      <c r="G31" s="135">
        <f t="shared" si="1"/>
        <v>0</v>
      </c>
      <c r="H31" s="1"/>
    </row>
    <row r="32" spans="1:8">
      <c r="A32" s="122">
        <v>420000</v>
      </c>
      <c r="B32" s="86" t="s">
        <v>30</v>
      </c>
      <c r="C32" s="134"/>
      <c r="D32" s="88">
        <f>SUM(D33+D49+D54+D63+D68+D71)</f>
        <v>32636797</v>
      </c>
      <c r="E32" s="87">
        <f t="shared" ref="E32:F32" si="8">SUM(E33+E49+E54+E63+E68+E71)</f>
        <v>25157000</v>
      </c>
      <c r="F32" s="87">
        <f t="shared" si="8"/>
        <v>31750000</v>
      </c>
      <c r="G32" s="89">
        <f t="shared" si="1"/>
        <v>89543797</v>
      </c>
      <c r="H32" s="1"/>
    </row>
    <row r="33" spans="1:8">
      <c r="A33" s="43">
        <v>421000</v>
      </c>
      <c r="B33" s="44" t="s">
        <v>31</v>
      </c>
      <c r="C33" s="134"/>
      <c r="D33" s="31">
        <f>SUM(D34:D48)</f>
        <v>16160000</v>
      </c>
      <c r="E33" s="21">
        <f t="shared" ref="E33:F33" si="9">SUM(E34:E48)</f>
        <v>200000</v>
      </c>
      <c r="F33" s="21">
        <f t="shared" si="9"/>
        <v>3400000</v>
      </c>
      <c r="G33" s="84">
        <f t="shared" si="1"/>
        <v>19760000</v>
      </c>
      <c r="H33" s="1"/>
    </row>
    <row r="34" spans="1:8">
      <c r="A34" s="45">
        <v>421100</v>
      </c>
      <c r="B34" s="46" t="s">
        <v>32</v>
      </c>
      <c r="C34" s="134"/>
      <c r="D34" s="33">
        <f>'план 2018. - извор 01'!D34+'план 2018. - извор 04'!D34+'план 2018. - извор 07'!D34+'буџетска резерва'!D34</f>
        <v>1800000</v>
      </c>
      <c r="E34" s="33">
        <f>'план 2018. - извор 01'!E34+'план 2018. - извор 04'!E34+'план 2018. - извор 07'!E34+'буџетска резерва'!E34</f>
        <v>0</v>
      </c>
      <c r="F34" s="33">
        <f>'план 2018. - извор 01'!F34+'план 2018. - извор 04'!F34+'план 2018. - извор 07'!F34+'буџетска резерва'!F34</f>
        <v>0</v>
      </c>
      <c r="G34" s="135">
        <f t="shared" si="1"/>
        <v>1800000</v>
      </c>
      <c r="H34" s="1"/>
    </row>
    <row r="35" spans="1:8">
      <c r="A35" s="45">
        <v>421211</v>
      </c>
      <c r="B35" s="46" t="s">
        <v>33</v>
      </c>
      <c r="C35" s="134"/>
      <c r="D35" s="33">
        <f>'план 2018. - извор 01'!D35+'план 2018. - извор 04'!D35+'план 2018. - извор 07'!D35+'буџетска резерва'!D35</f>
        <v>2900000</v>
      </c>
      <c r="E35" s="33">
        <f>'план 2018. - извор 01'!E35+'план 2018. - извор 04'!E35+'план 2018. - извор 07'!E35+'буџетска резерва'!E35</f>
        <v>0</v>
      </c>
      <c r="F35" s="33">
        <f>'план 2018. - извор 01'!F35+'план 2018. - извор 04'!F35+'план 2018. - извор 07'!F35+'буџетска резерва'!F35</f>
        <v>0</v>
      </c>
      <c r="G35" s="135">
        <f t="shared" si="1"/>
        <v>2900000</v>
      </c>
      <c r="H35" s="1"/>
    </row>
    <row r="36" spans="1:8">
      <c r="A36" s="45">
        <v>421221</v>
      </c>
      <c r="B36" s="46" t="s">
        <v>34</v>
      </c>
      <c r="C36" s="134"/>
      <c r="D36" s="33">
        <f>'план 2018. - извор 01'!D36+'план 2018. - извор 04'!D36+'план 2018. - извор 07'!D36+'буџетска резерва'!D36</f>
        <v>0</v>
      </c>
      <c r="E36" s="33">
        <f>'план 2018. - извор 01'!E36+'план 2018. - извор 04'!E36+'план 2018. - извор 07'!E36+'буџетска резерва'!E36</f>
        <v>0</v>
      </c>
      <c r="F36" s="33">
        <f>'план 2018. - извор 01'!F36+'план 2018. - извор 04'!F36+'план 2018. - извор 07'!F36+'буџетска резерва'!F36</f>
        <v>0</v>
      </c>
      <c r="G36" s="135">
        <f t="shared" si="1"/>
        <v>0</v>
      </c>
      <c r="H36" s="1"/>
    </row>
    <row r="37" spans="1:8">
      <c r="A37" s="45">
        <v>421222</v>
      </c>
      <c r="B37" s="46" t="s">
        <v>35</v>
      </c>
      <c r="C37" s="134"/>
      <c r="D37" s="33">
        <f>'план 2018. - извор 01'!D37+'план 2018. - извор 04'!D37+'план 2018. - извор 07'!D37+'буџетска резерва'!D37</f>
        <v>0</v>
      </c>
      <c r="E37" s="33">
        <f>'план 2018. - извор 01'!E37+'план 2018. - извор 04'!E37+'план 2018. - извор 07'!E37+'буџетска резерва'!E37</f>
        <v>0</v>
      </c>
      <c r="F37" s="33">
        <f>'план 2018. - извор 01'!F37+'план 2018. - извор 04'!F37+'план 2018. - извор 07'!F37+'буџетска резерва'!F37</f>
        <v>0</v>
      </c>
      <c r="G37" s="135">
        <f t="shared" si="1"/>
        <v>0</v>
      </c>
      <c r="H37" s="1"/>
    </row>
    <row r="38" spans="1:8">
      <c r="A38" s="45">
        <v>421225</v>
      </c>
      <c r="B38" s="46" t="s">
        <v>36</v>
      </c>
      <c r="C38" s="134"/>
      <c r="D38" s="33">
        <f>'план 2018. - извор 01'!D38+'план 2018. - извор 04'!D38+'план 2018. - извор 07'!D38+'буџетска резерва'!D38</f>
        <v>3600000</v>
      </c>
      <c r="E38" s="33">
        <f>'план 2018. - извор 01'!E38+'план 2018. - извор 04'!E38+'план 2018. - извор 07'!E38+'буџетска резерва'!E38</f>
        <v>0</v>
      </c>
      <c r="F38" s="33">
        <f>'план 2018. - извор 01'!F38+'план 2018. - извор 04'!F38+'план 2018. - извор 07'!F38+'буџетска резерва'!F38</f>
        <v>0</v>
      </c>
      <c r="G38" s="135">
        <f t="shared" si="1"/>
        <v>3600000</v>
      </c>
      <c r="H38" s="1"/>
    </row>
    <row r="39" spans="1:8">
      <c r="A39" s="45">
        <v>421311</v>
      </c>
      <c r="B39" s="46" t="s">
        <v>37</v>
      </c>
      <c r="C39" s="134"/>
      <c r="D39" s="33">
        <f>'план 2018. - извор 01'!D39+'план 2018. - извор 04'!D39+'план 2018. - извор 07'!D39+'буџетска резерва'!D39</f>
        <v>550000</v>
      </c>
      <c r="E39" s="33">
        <f>'план 2018. - извор 01'!E39+'план 2018. - извор 04'!E39+'план 2018. - извор 07'!E39+'буџетска резерва'!E39</f>
        <v>0</v>
      </c>
      <c r="F39" s="33">
        <f>'план 2018. - извор 01'!F39+'план 2018. - извор 04'!F39+'план 2018. - извор 07'!F39+'буџетска резерва'!F39</f>
        <v>0</v>
      </c>
      <c r="G39" s="135">
        <f t="shared" si="1"/>
        <v>550000</v>
      </c>
      <c r="H39" s="1"/>
    </row>
    <row r="40" spans="1:8">
      <c r="A40" s="45">
        <v>421321</v>
      </c>
      <c r="B40" s="46" t="s">
        <v>38</v>
      </c>
      <c r="C40" s="134"/>
      <c r="D40" s="33">
        <f>'план 2018. - извор 01'!D40+'план 2018. - извор 04'!D40+'план 2018. - извор 07'!D40+'буџетска резерва'!D40</f>
        <v>0</v>
      </c>
      <c r="E40" s="33">
        <f>'план 2018. - извор 01'!E40+'план 2018. - извор 04'!E40+'план 2018. - извор 07'!E40+'буџетска резерва'!E40</f>
        <v>0</v>
      </c>
      <c r="F40" s="33">
        <f>'план 2018. - извор 01'!F40+'план 2018. - извор 04'!F40+'план 2018. - извор 07'!F40+'буџетска резерва'!F40</f>
        <v>0</v>
      </c>
      <c r="G40" s="135">
        <f t="shared" si="1"/>
        <v>0</v>
      </c>
      <c r="H40" s="1"/>
    </row>
    <row r="41" spans="1:8">
      <c r="A41" s="45">
        <v>421323</v>
      </c>
      <c r="B41" s="46" t="s">
        <v>39</v>
      </c>
      <c r="C41" s="134"/>
      <c r="D41" s="33">
        <f>'план 2018. - извор 01'!D41+'план 2018. - извор 04'!D41+'план 2018. - извор 07'!D41+'буџетска резерва'!D41</f>
        <v>3100000</v>
      </c>
      <c r="E41" s="33">
        <f>'план 2018. - извор 01'!E41+'план 2018. - извор 04'!E41+'план 2018. - извор 07'!E41+'буџетска резерва'!E41</f>
        <v>0</v>
      </c>
      <c r="F41" s="33">
        <f>'план 2018. - извор 01'!F41+'план 2018. - извор 04'!F41+'план 2018. - извор 07'!F41+'буџетска резерва'!F41</f>
        <v>800000</v>
      </c>
      <c r="G41" s="135">
        <f t="shared" si="1"/>
        <v>3900000</v>
      </c>
      <c r="H41" s="1"/>
    </row>
    <row r="42" spans="1:8">
      <c r="A42" s="45">
        <v>421324</v>
      </c>
      <c r="B42" s="46" t="s">
        <v>40</v>
      </c>
      <c r="C42" s="134"/>
      <c r="D42" s="33">
        <f>'план 2018. - извор 01'!D42+'план 2018. - извор 04'!D42+'план 2018. - извор 07'!D42+'буџетска резерва'!D42</f>
        <v>380000</v>
      </c>
      <c r="E42" s="33">
        <f>'план 2018. - извор 01'!E42+'план 2018. - извор 04'!E42+'план 2018. - извор 07'!E42+'буџетска резерва'!E42</f>
        <v>0</v>
      </c>
      <c r="F42" s="33">
        <f>'план 2018. - извор 01'!F42+'план 2018. - извор 04'!F42+'план 2018. - извор 07'!F42+'буџетска резерва'!F42</f>
        <v>0</v>
      </c>
      <c r="G42" s="135">
        <f t="shared" si="1"/>
        <v>380000</v>
      </c>
      <c r="H42" s="1"/>
    </row>
    <row r="43" spans="1:8">
      <c r="A43" s="45">
        <v>421325</v>
      </c>
      <c r="B43" s="46" t="s">
        <v>41</v>
      </c>
      <c r="C43" s="134"/>
      <c r="D43" s="33">
        <f>'план 2018. - извор 01'!D43+'план 2018. - извор 04'!D43+'план 2018. - извор 07'!D43+'буџетска резерва'!D43</f>
        <v>2250000</v>
      </c>
      <c r="E43" s="33">
        <f>'план 2018. - извор 01'!E43+'план 2018. - извор 04'!E43+'план 2018. - извор 07'!E43+'буџетска резерва'!E43</f>
        <v>0</v>
      </c>
      <c r="F43" s="33">
        <f>'план 2018. - извор 01'!F43+'план 2018. - извор 04'!F43+'план 2018. - извор 07'!F43+'буџетска резерва'!F43</f>
        <v>500000</v>
      </c>
      <c r="G43" s="135">
        <f t="shared" si="1"/>
        <v>2750000</v>
      </c>
      <c r="H43" s="1"/>
    </row>
    <row r="44" spans="1:8">
      <c r="A44" s="45">
        <v>421391</v>
      </c>
      <c r="B44" s="46" t="s">
        <v>42</v>
      </c>
      <c r="C44" s="134"/>
      <c r="D44" s="33">
        <f>'план 2018. - извор 01'!D44+'план 2018. - извор 04'!D44+'план 2018. - извор 07'!D44+'буџетска резерва'!D44</f>
        <v>0</v>
      </c>
      <c r="E44" s="33">
        <f>'план 2018. - извор 01'!E44+'план 2018. - извор 04'!E44+'план 2018. - извор 07'!E44+'буџетска резерва'!E44</f>
        <v>0</v>
      </c>
      <c r="F44" s="33">
        <f>'план 2018. - извор 01'!F44+'план 2018. - извор 04'!F44+'план 2018. - извор 07'!F44+'буџетска резерва'!F44</f>
        <v>0</v>
      </c>
      <c r="G44" s="135">
        <f t="shared" si="1"/>
        <v>0</v>
      </c>
      <c r="H44" s="1"/>
    </row>
    <row r="45" spans="1:8">
      <c r="A45" s="45">
        <v>421400</v>
      </c>
      <c r="B45" s="46" t="s">
        <v>43</v>
      </c>
      <c r="C45" s="134"/>
      <c r="D45" s="33">
        <f>'план 2018. - извор 01'!D45+'план 2018. - извор 04'!D45+'план 2018. - извор 07'!D45+'буџетска резерва'!D45</f>
        <v>1250000</v>
      </c>
      <c r="E45" s="33">
        <f>'план 2018. - извор 01'!E45+'план 2018. - извор 04'!E45+'план 2018. - извор 07'!E45+'буџетска резерва'!E45</f>
        <v>0</v>
      </c>
      <c r="F45" s="33">
        <f>'план 2018. - извор 01'!F45+'план 2018. - извор 04'!F45+'план 2018. - извор 07'!F45+'буџетска резерва'!F45</f>
        <v>0</v>
      </c>
      <c r="G45" s="135">
        <f t="shared" si="1"/>
        <v>1250000</v>
      </c>
      <c r="H45" s="1"/>
    </row>
    <row r="46" spans="1:8">
      <c r="A46" s="45">
        <v>421500</v>
      </c>
      <c r="B46" s="46" t="s">
        <v>44</v>
      </c>
      <c r="C46" s="134"/>
      <c r="D46" s="33">
        <f>'план 2018. - извор 01'!D46+'план 2018. - извор 04'!D46+'план 2018. - извор 07'!D46+'буџетска резерва'!D46</f>
        <v>300000</v>
      </c>
      <c r="E46" s="33">
        <f>'план 2018. - извор 01'!E46+'план 2018. - извор 04'!E46+'план 2018. - извор 07'!E46+'буџетска резерва'!E46</f>
        <v>20000</v>
      </c>
      <c r="F46" s="33">
        <f>'план 2018. - извор 01'!F46+'план 2018. - извор 04'!F46+'план 2018. - извор 07'!F46+'буџетска резерва'!F46</f>
        <v>1500000</v>
      </c>
      <c r="G46" s="135">
        <f t="shared" si="1"/>
        <v>1820000</v>
      </c>
      <c r="H46" s="1"/>
    </row>
    <row r="47" spans="1:8">
      <c r="A47" s="45">
        <v>421600</v>
      </c>
      <c r="B47" s="46" t="s">
        <v>45</v>
      </c>
      <c r="C47" s="134"/>
      <c r="D47" s="33">
        <f>'план 2018. - извор 01'!D47+'план 2018. - извор 04'!D47+'план 2018. - извор 07'!D47+'буџетска резерва'!D47</f>
        <v>0</v>
      </c>
      <c r="E47" s="33">
        <f>'план 2018. - извор 01'!E47+'план 2018. - извор 04'!E47+'план 2018. - извор 07'!E47+'буџетска резерва'!E47</f>
        <v>180000</v>
      </c>
      <c r="F47" s="33">
        <f>'план 2018. - извор 01'!F47+'план 2018. - извор 04'!F47+'план 2018. - извор 07'!F47+'буџетска резерва'!F47</f>
        <v>600000</v>
      </c>
      <c r="G47" s="135">
        <f t="shared" si="1"/>
        <v>780000</v>
      </c>
      <c r="H47" s="1"/>
    </row>
    <row r="48" spans="1:8">
      <c r="A48" s="45">
        <v>421900</v>
      </c>
      <c r="B48" s="46" t="s">
        <v>46</v>
      </c>
      <c r="C48" s="134"/>
      <c r="D48" s="33">
        <f>'план 2018. - извор 01'!D48+'план 2018. - извор 04'!D48+'план 2018. - извор 07'!D48+'буџетска резерва'!D48</f>
        <v>30000</v>
      </c>
      <c r="E48" s="33">
        <f>'план 2018. - извор 01'!E48+'план 2018. - извор 04'!E48+'план 2018. - извор 07'!E48+'буџетска резерва'!E48</f>
        <v>0</v>
      </c>
      <c r="F48" s="33">
        <f>'план 2018. - извор 01'!F48+'план 2018. - извор 04'!F48+'план 2018. - извор 07'!F48+'буџетска резерва'!F48</f>
        <v>0</v>
      </c>
      <c r="G48" s="135">
        <f t="shared" si="1"/>
        <v>30000</v>
      </c>
      <c r="H48" s="1"/>
    </row>
    <row r="49" spans="1:8">
      <c r="A49" s="43">
        <v>422000</v>
      </c>
      <c r="B49" s="44" t="s">
        <v>47</v>
      </c>
      <c r="C49" s="134"/>
      <c r="D49" s="31">
        <f>D50+D51+D52+D53</f>
        <v>320000</v>
      </c>
      <c r="E49" s="21">
        <f t="shared" ref="E49:F49" si="10">E50+E51+E52+E53</f>
        <v>1413600</v>
      </c>
      <c r="F49" s="21">
        <f t="shared" si="10"/>
        <v>2200000</v>
      </c>
      <c r="G49" s="84">
        <f t="shared" si="1"/>
        <v>3933600</v>
      </c>
      <c r="H49" s="1"/>
    </row>
    <row r="50" spans="1:8">
      <c r="A50" s="45">
        <v>422100</v>
      </c>
      <c r="B50" s="46" t="s">
        <v>48</v>
      </c>
      <c r="C50" s="134"/>
      <c r="D50" s="32">
        <f>'план 2018. - извор 01'!D50+'план 2018. - извор 04'!D50+'план 2018. - извор 07'!D50+'буџетска резерва'!D50</f>
        <v>0</v>
      </c>
      <c r="E50" s="32">
        <f>'план 2018. - извор 01'!E50+'план 2018. - извор 04'!E50+'план 2018. - извор 07'!E50+'буџетска резерва'!E50</f>
        <v>0</v>
      </c>
      <c r="F50" s="32">
        <f>'план 2018. - извор 01'!F50+'план 2018. - извор 04'!F50+'план 2018. - извор 07'!F50+'буџетска резерва'!F50</f>
        <v>0</v>
      </c>
      <c r="G50" s="135">
        <f t="shared" si="1"/>
        <v>0</v>
      </c>
      <c r="H50" s="1"/>
    </row>
    <row r="51" spans="1:8">
      <c r="A51" s="45">
        <v>422200</v>
      </c>
      <c r="B51" s="46" t="s">
        <v>49</v>
      </c>
      <c r="C51" s="134"/>
      <c r="D51" s="32">
        <f>'план 2018. - извор 01'!D51+'план 2018. - извор 04'!D51+'план 2018. - извор 07'!D51+'буџетска резерва'!D51</f>
        <v>0</v>
      </c>
      <c r="E51" s="32">
        <f>'план 2018. - извор 01'!E51+'план 2018. - извор 04'!E51+'план 2018. - извор 07'!E51+'буџетска резерва'!E51</f>
        <v>1413600</v>
      </c>
      <c r="F51" s="32">
        <f>'план 2018. - извор 01'!F51+'план 2018. - извор 04'!F51+'план 2018. - извор 07'!F51+'буџетска резерва'!F51</f>
        <v>2200000</v>
      </c>
      <c r="G51" s="135">
        <f t="shared" si="1"/>
        <v>3613600</v>
      </c>
      <c r="H51" s="1"/>
    </row>
    <row r="52" spans="1:8">
      <c r="A52" s="45">
        <v>422300</v>
      </c>
      <c r="B52" s="46" t="s">
        <v>50</v>
      </c>
      <c r="C52" s="134"/>
      <c r="D52" s="32">
        <f>'план 2018. - извор 01'!D52+'план 2018. - извор 04'!D52+'план 2018. - извор 07'!D52+'буџетска резерва'!D52</f>
        <v>0</v>
      </c>
      <c r="E52" s="32">
        <f>'план 2018. - извор 01'!E52+'план 2018. - извор 04'!E52+'план 2018. - извор 07'!E52+'буџетска резерва'!E52</f>
        <v>0</v>
      </c>
      <c r="F52" s="32">
        <f>'план 2018. - извор 01'!F52+'план 2018. - извор 04'!F52+'план 2018. - извор 07'!F52+'буџетска резерва'!F52</f>
        <v>0</v>
      </c>
      <c r="G52" s="135">
        <f t="shared" si="1"/>
        <v>0</v>
      </c>
      <c r="H52" s="1"/>
    </row>
    <row r="53" spans="1:8">
      <c r="A53" s="45">
        <v>422900</v>
      </c>
      <c r="B53" s="46" t="s">
        <v>51</v>
      </c>
      <c r="C53" s="134"/>
      <c r="D53" s="32">
        <f>'план 2018. - извор 01'!D53+'план 2018. - извор 04'!D53+'план 2018. - извор 07'!D53+'буџетска резерва'!D53</f>
        <v>320000</v>
      </c>
      <c r="E53" s="32">
        <f>'план 2018. - извор 01'!E53+'план 2018. - извор 04'!E53+'план 2018. - извор 07'!E53+'буџетска резерва'!E53</f>
        <v>0</v>
      </c>
      <c r="F53" s="32">
        <f>'план 2018. - извор 01'!F53+'план 2018. - извор 04'!F53+'план 2018. - извор 07'!F53+'буџетска резерва'!F53</f>
        <v>0</v>
      </c>
      <c r="G53" s="135">
        <f t="shared" si="1"/>
        <v>320000</v>
      </c>
      <c r="H53" s="1"/>
    </row>
    <row r="54" spans="1:8">
      <c r="A54" s="43">
        <v>423000</v>
      </c>
      <c r="B54" s="44" t="s">
        <v>52</v>
      </c>
      <c r="C54" s="134"/>
      <c r="D54" s="31">
        <f>D55+D56+D57+D58+D59+D60+D61+D62</f>
        <v>7856797</v>
      </c>
      <c r="E54" s="21">
        <f t="shared" ref="E54:F54" si="11">E55+E56+E57+E58+E59+E60+E61+E62</f>
        <v>4906755</v>
      </c>
      <c r="F54" s="21">
        <f t="shared" si="11"/>
        <v>6000000</v>
      </c>
      <c r="G54" s="84">
        <f t="shared" si="1"/>
        <v>18763552</v>
      </c>
      <c r="H54" s="1"/>
    </row>
    <row r="55" spans="1:8">
      <c r="A55" s="45">
        <v>423100</v>
      </c>
      <c r="B55" s="46" t="s">
        <v>53</v>
      </c>
      <c r="C55" s="134"/>
      <c r="D55" s="32">
        <f>'план 2018. - извор 01'!D55+'план 2018. - извор 04'!D55+'план 2018. - извор 07'!D55+'буџетска резерва'!D55</f>
        <v>0</v>
      </c>
      <c r="E55" s="32">
        <f>'план 2018. - извор 01'!E55+'план 2018. - извор 04'!E55+'план 2018. - извор 07'!E55+'буџетска резерва'!E55</f>
        <v>3000</v>
      </c>
      <c r="F55" s="32">
        <f>'план 2018. - извор 01'!F55+'план 2018. - извор 04'!F55+'план 2018. - извор 07'!F55+'буџетска резерва'!F55</f>
        <v>0</v>
      </c>
      <c r="G55" s="135">
        <f t="shared" si="1"/>
        <v>3000</v>
      </c>
      <c r="H55" s="1"/>
    </row>
    <row r="56" spans="1:8">
      <c r="A56" s="45">
        <v>423200</v>
      </c>
      <c r="B56" s="46" t="s">
        <v>54</v>
      </c>
      <c r="C56" s="134"/>
      <c r="D56" s="32">
        <f>'план 2018. - извор 01'!D56+'план 2018. - извор 04'!D56+'план 2018. - извор 07'!D56+'буџетска резерва'!D56</f>
        <v>500000</v>
      </c>
      <c r="E56" s="32">
        <f>'план 2018. - извор 01'!E56+'план 2018. - извор 04'!E56+'план 2018. - извор 07'!E56+'буџетска резерва'!E56</f>
        <v>0</v>
      </c>
      <c r="F56" s="32">
        <f>'план 2018. - извор 01'!F56+'план 2018. - извор 04'!F56+'план 2018. - извор 07'!F56+'буџетска резерва'!F56</f>
        <v>0</v>
      </c>
      <c r="G56" s="135">
        <f t="shared" si="1"/>
        <v>500000</v>
      </c>
      <c r="H56" s="1"/>
    </row>
    <row r="57" spans="1:8">
      <c r="A57" s="45">
        <v>423300</v>
      </c>
      <c r="B57" s="46" t="s">
        <v>55</v>
      </c>
      <c r="C57" s="134"/>
      <c r="D57" s="32">
        <f>'план 2018. - извор 01'!D57+'план 2018. - извор 04'!D57+'план 2018. - извор 07'!D57+'буџетска резерва'!D57</f>
        <v>100000</v>
      </c>
      <c r="E57" s="32">
        <f>'план 2018. - извор 01'!E57+'план 2018. - извор 04'!E57+'план 2018. - извор 07'!E57+'буџетска резерва'!E57</f>
        <v>0</v>
      </c>
      <c r="F57" s="32">
        <f>'план 2018. - извор 01'!F57+'план 2018. - извор 04'!F57+'план 2018. - извор 07'!F57+'буџетска резерва'!F57</f>
        <v>0</v>
      </c>
      <c r="G57" s="135">
        <f t="shared" si="1"/>
        <v>100000</v>
      </c>
      <c r="H57" s="1"/>
    </row>
    <row r="58" spans="1:8">
      <c r="A58" s="45">
        <v>423400</v>
      </c>
      <c r="B58" s="46" t="s">
        <v>56</v>
      </c>
      <c r="C58" s="134"/>
      <c r="D58" s="32">
        <f>'план 2018. - извор 01'!D58+'план 2018. - извор 04'!D58+'план 2018. - извор 07'!D58+'буџетска резерва'!D58</f>
        <v>0</v>
      </c>
      <c r="E58" s="32">
        <f>'план 2018. - извор 01'!E58+'план 2018. - извор 04'!E58+'план 2018. - извор 07'!E58+'буџетска резерва'!E58</f>
        <v>2374000</v>
      </c>
      <c r="F58" s="32">
        <f>'план 2018. - извор 01'!F58+'план 2018. - извор 04'!F58+'план 2018. - извор 07'!F58+'буџетска резерва'!F58</f>
        <v>2700000</v>
      </c>
      <c r="G58" s="135">
        <f t="shared" si="1"/>
        <v>5074000</v>
      </c>
      <c r="H58" s="1"/>
    </row>
    <row r="59" spans="1:8">
      <c r="A59" s="45">
        <v>423500</v>
      </c>
      <c r="B59" s="46" t="s">
        <v>57</v>
      </c>
      <c r="C59" s="134"/>
      <c r="D59" s="32">
        <f>'план 2018. - извор 01'!D59+'план 2018. - извор 04'!D59+'план 2018. - извор 07'!D59+'буџетска резерва'!D59</f>
        <v>4050000</v>
      </c>
      <c r="E59" s="32">
        <f>'план 2018. - извор 01'!E59+'план 2018. - извор 04'!E59+'план 2018. - извор 07'!E59+'буџетска резерва'!E59</f>
        <v>1008500</v>
      </c>
      <c r="F59" s="32">
        <f>'план 2018. - извор 01'!F59+'план 2018. - извор 04'!F59+'план 2018. - извор 07'!F59+'буџетска резерва'!F59</f>
        <v>700000</v>
      </c>
      <c r="G59" s="135">
        <f t="shared" si="1"/>
        <v>5758500</v>
      </c>
      <c r="H59" s="1"/>
    </row>
    <row r="60" spans="1:8">
      <c r="A60" s="45">
        <v>423600</v>
      </c>
      <c r="B60" s="46" t="s">
        <v>58</v>
      </c>
      <c r="C60" s="134"/>
      <c r="D60" s="32">
        <f>'план 2018. - извор 01'!D60+'план 2018. - извор 04'!D60+'план 2018. - извор 07'!D60+'буџетска резерва'!D60</f>
        <v>0</v>
      </c>
      <c r="E60" s="32">
        <f>'план 2018. - извор 01'!E60+'план 2018. - извор 04'!E60+'план 2018. - извор 07'!E60+'буџетска резерва'!E60</f>
        <v>0</v>
      </c>
      <c r="F60" s="32">
        <f>'план 2018. - извор 01'!F60+'план 2018. - извор 04'!F60+'план 2018. - извор 07'!F60+'буџетска резерва'!F60</f>
        <v>0</v>
      </c>
      <c r="G60" s="135">
        <f t="shared" si="1"/>
        <v>0</v>
      </c>
      <c r="H60" s="1"/>
    </row>
    <row r="61" spans="1:8">
      <c r="A61" s="45">
        <v>423700</v>
      </c>
      <c r="B61" s="46" t="s">
        <v>59</v>
      </c>
      <c r="C61" s="134"/>
      <c r="D61" s="32">
        <f>'план 2018. - извор 01'!D61+'план 2018. - извор 04'!D61+'план 2018. - извор 07'!D61+'буџетска резерва'!D61</f>
        <v>400000</v>
      </c>
      <c r="E61" s="32">
        <f>'план 2018. - извор 01'!E61+'план 2018. - извор 04'!E61+'план 2018. - извор 07'!E61+'буџетска резерва'!E61</f>
        <v>200000</v>
      </c>
      <c r="F61" s="32">
        <f>'план 2018. - извор 01'!F61+'план 2018. - извор 04'!F61+'план 2018. - извор 07'!F61+'буџетска резерва'!F61</f>
        <v>200000</v>
      </c>
      <c r="G61" s="135">
        <f t="shared" si="1"/>
        <v>800000</v>
      </c>
      <c r="H61" s="1"/>
    </row>
    <row r="62" spans="1:8">
      <c r="A62" s="45">
        <v>423900</v>
      </c>
      <c r="B62" s="46" t="s">
        <v>60</v>
      </c>
      <c r="C62" s="134"/>
      <c r="D62" s="32">
        <f>'план 2018. - извор 01'!D62+'план 2018. - извор 04'!D62+'план 2018. - извор 07'!D62+'буџетска резерва'!D62</f>
        <v>2806797</v>
      </c>
      <c r="E62" s="32">
        <f>'план 2018. - извор 01'!E62+'план 2018. - извор 04'!E62+'план 2018. - извор 07'!E62+'буџетска резерва'!E62</f>
        <v>1321255</v>
      </c>
      <c r="F62" s="32">
        <f>'план 2018. - извор 01'!F62+'план 2018. - извор 04'!F62+'план 2018. - извор 07'!F62+'буџетска резерва'!F62</f>
        <v>2400000</v>
      </c>
      <c r="G62" s="135">
        <f t="shared" si="1"/>
        <v>6528052</v>
      </c>
      <c r="H62" s="1"/>
    </row>
    <row r="63" spans="1:8">
      <c r="A63" s="43">
        <v>424000</v>
      </c>
      <c r="B63" s="44" t="s">
        <v>61</v>
      </c>
      <c r="C63" s="134"/>
      <c r="D63" s="31">
        <f>D64+D65+D66+D67</f>
        <v>0</v>
      </c>
      <c r="E63" s="21">
        <f t="shared" ref="E63" si="12">E64+E65+E66+E67</f>
        <v>17778645</v>
      </c>
      <c r="F63" s="21">
        <f>F64+F65+F66+F67</f>
        <v>19800000</v>
      </c>
      <c r="G63" s="84">
        <f t="shared" si="1"/>
        <v>37578645</v>
      </c>
      <c r="H63" s="1"/>
    </row>
    <row r="64" spans="1:8">
      <c r="A64" s="45">
        <v>424200</v>
      </c>
      <c r="B64" s="46" t="s">
        <v>62</v>
      </c>
      <c r="C64" s="134"/>
      <c r="D64" s="34">
        <f>'план 2018. - извор 01'!D64+'план 2018. - извор 04'!D64+'план 2018. - извор 07'!D64+'буџетска резерва'!D64</f>
        <v>0</v>
      </c>
      <c r="E64" s="34">
        <f>'план 2018. - извор 01'!E64+'план 2018. - извор 04'!E64+'план 2018. - извор 07'!E64+'буџетска резерва'!E64</f>
        <v>17733145</v>
      </c>
      <c r="F64" s="34">
        <f>'план 2018. - извор 01'!F64+'план 2018. - извор 04'!F64+'план 2018. - извор 07'!F64+'буџетска резерва'!F64</f>
        <v>7800000</v>
      </c>
      <c r="G64" s="135">
        <f t="shared" si="1"/>
        <v>25533145</v>
      </c>
      <c r="H64" s="1"/>
    </row>
    <row r="65" spans="1:8">
      <c r="A65" s="45">
        <v>424300</v>
      </c>
      <c r="B65" s="46" t="s">
        <v>63</v>
      </c>
      <c r="C65" s="134"/>
      <c r="D65" s="34">
        <f>'план 2018. - извор 01'!D65+'план 2018. - извор 04'!D65+'план 2018. - извор 07'!D65+'буџетска резерва'!D65</f>
        <v>0</v>
      </c>
      <c r="E65" s="34">
        <f>'план 2018. - извор 01'!E65+'план 2018. - извор 04'!E65+'план 2018. - извор 07'!E65+'буџетска резерва'!E65</f>
        <v>0</v>
      </c>
      <c r="F65" s="34">
        <f>'план 2018. - извор 01'!F65+'план 2018. - извор 04'!F65+'план 2018. - извор 07'!F65+'буџетска резерва'!F65</f>
        <v>0</v>
      </c>
      <c r="G65" s="135">
        <f t="shared" si="1"/>
        <v>0</v>
      </c>
      <c r="H65" s="1"/>
    </row>
    <row r="66" spans="1:8">
      <c r="A66" s="45">
        <v>424600</v>
      </c>
      <c r="B66" s="46" t="s">
        <v>64</v>
      </c>
      <c r="C66" s="134"/>
      <c r="D66" s="34">
        <f>'план 2018. - извор 01'!D66+'план 2018. - извор 04'!D66+'план 2018. - извор 07'!D66+'буџетска резерва'!D66</f>
        <v>0</v>
      </c>
      <c r="E66" s="34">
        <f>'план 2018. - извор 01'!E66+'план 2018. - извор 04'!E66+'план 2018. - извор 07'!E66+'буџетска резерва'!E66</f>
        <v>0</v>
      </c>
      <c r="F66" s="34">
        <f>'план 2018. - извор 01'!F66+'план 2018. - извор 04'!F66+'план 2018. - извор 07'!F66+'буџетска резерва'!F66</f>
        <v>0</v>
      </c>
      <c r="G66" s="135">
        <f t="shared" si="1"/>
        <v>0</v>
      </c>
      <c r="H66" s="1"/>
    </row>
    <row r="67" spans="1:8">
      <c r="A67" s="45">
        <v>424900</v>
      </c>
      <c r="B67" s="46" t="s">
        <v>65</v>
      </c>
      <c r="C67" s="134"/>
      <c r="D67" s="34">
        <f>'план 2018. - извор 01'!D67+'план 2018. - извор 04'!D67+'план 2018. - извор 07'!D67+'буџетска резерва'!D67</f>
        <v>0</v>
      </c>
      <c r="E67" s="34">
        <f>'план 2018. - извор 01'!E67+'план 2018. - извор 04'!E67+'план 2018. - извор 07'!E67+'буџетска резерва'!E67</f>
        <v>45500</v>
      </c>
      <c r="F67" s="34">
        <f>'план 2018. - извор 01'!F67+'план 2018. - извор 04'!F67+'план 2018. - извор 07'!F67+'буџетска резерва'!F67</f>
        <v>12000000</v>
      </c>
      <c r="G67" s="135">
        <f t="shared" si="1"/>
        <v>12045500</v>
      </c>
      <c r="H67" s="1"/>
    </row>
    <row r="68" spans="1:8">
      <c r="A68" s="43">
        <v>425000</v>
      </c>
      <c r="B68" s="44" t="s">
        <v>66</v>
      </c>
      <c r="C68" s="134"/>
      <c r="D68" s="31">
        <f>D69+D70</f>
        <v>5600000</v>
      </c>
      <c r="E68" s="21">
        <f t="shared" ref="E68:F68" si="13">E69+E70</f>
        <v>200000</v>
      </c>
      <c r="F68" s="21">
        <f t="shared" si="13"/>
        <v>0</v>
      </c>
      <c r="G68" s="84">
        <f t="shared" si="1"/>
        <v>5800000</v>
      </c>
      <c r="H68" s="1"/>
    </row>
    <row r="69" spans="1:8">
      <c r="A69" s="45">
        <v>425100</v>
      </c>
      <c r="B69" s="46" t="s">
        <v>67</v>
      </c>
      <c r="C69" s="134"/>
      <c r="D69" s="34">
        <f>'план 2018. - извор 01'!D69+'план 2018. - извор 04'!D69+'план 2018. - извор 07'!D69+'буџетска резерва'!D69</f>
        <v>4900000</v>
      </c>
      <c r="E69" s="34">
        <f>'план 2018. - извор 01'!E69+'план 2018. - извор 04'!E69+'план 2018. - извор 07'!E69+'буџетска резерва'!E69</f>
        <v>0</v>
      </c>
      <c r="F69" s="34">
        <f>'план 2018. - извор 01'!F69+'план 2018. - извор 04'!F69+'план 2018. - извор 07'!F69+'буџетска резерва'!F69</f>
        <v>0</v>
      </c>
      <c r="G69" s="135">
        <f t="shared" si="1"/>
        <v>4900000</v>
      </c>
      <c r="H69" s="1"/>
    </row>
    <row r="70" spans="1:8">
      <c r="A70" s="45">
        <v>425200</v>
      </c>
      <c r="B70" s="46" t="s">
        <v>68</v>
      </c>
      <c r="C70" s="134"/>
      <c r="D70" s="34">
        <f>'план 2018. - извор 01'!D70+'план 2018. - извор 04'!D70+'план 2018. - извор 07'!D70+'буџетска резерва'!D70</f>
        <v>700000</v>
      </c>
      <c r="E70" s="34">
        <f>'план 2018. - извор 01'!E70+'план 2018. - извор 04'!E70+'план 2018. - извор 07'!E70+'буџетска резерва'!E70</f>
        <v>200000</v>
      </c>
      <c r="F70" s="34">
        <f>'план 2018. - извор 01'!F70+'план 2018. - извор 04'!F70+'план 2018. - извор 07'!F70+'буџетска резерва'!F70</f>
        <v>0</v>
      </c>
      <c r="G70" s="135">
        <f t="shared" si="1"/>
        <v>900000</v>
      </c>
      <c r="H70" s="1"/>
    </row>
    <row r="71" spans="1:8">
      <c r="A71" s="43">
        <v>426000</v>
      </c>
      <c r="B71" s="44" t="s">
        <v>69</v>
      </c>
      <c r="C71" s="134"/>
      <c r="D71" s="31">
        <f>SUM(D72:D78)</f>
        <v>2700000</v>
      </c>
      <c r="E71" s="21">
        <f t="shared" ref="E71:F71" si="14">SUM(E72:E78)</f>
        <v>658000</v>
      </c>
      <c r="F71" s="21">
        <f t="shared" si="14"/>
        <v>350000</v>
      </c>
      <c r="G71" s="84">
        <f t="shared" si="1"/>
        <v>3708000</v>
      </c>
      <c r="H71" s="1"/>
    </row>
    <row r="72" spans="1:8">
      <c r="A72" s="45">
        <v>426100</v>
      </c>
      <c r="B72" s="46" t="s">
        <v>70</v>
      </c>
      <c r="C72" s="134"/>
      <c r="D72" s="32">
        <f>'план 2018. - извор 01'!D72+'план 2018. - извор 04'!D72+'план 2018. - извор 07'!D72+'буџетска резерва'!D72</f>
        <v>600000</v>
      </c>
      <c r="E72" s="32">
        <f>'план 2018. - извор 01'!E72+'план 2018. - извор 04'!E72+'план 2018. - извор 07'!E72+'буџетска резерва'!E72</f>
        <v>0</v>
      </c>
      <c r="F72" s="32">
        <f>'план 2018. - извор 01'!F72+'план 2018. - извор 04'!F72+'план 2018. - извор 07'!F72+'буџетска резерва'!F72</f>
        <v>0</v>
      </c>
      <c r="G72" s="135">
        <f t="shared" si="1"/>
        <v>600000</v>
      </c>
      <c r="H72" s="1"/>
    </row>
    <row r="73" spans="1:8">
      <c r="A73" s="45">
        <v>426300</v>
      </c>
      <c r="B73" s="46" t="s">
        <v>71</v>
      </c>
      <c r="C73" s="134"/>
      <c r="D73" s="32">
        <f>'план 2018. - извор 01'!D73+'план 2018. - извор 04'!D73+'план 2018. - извор 07'!D73+'буџетска резерва'!D73</f>
        <v>0</v>
      </c>
      <c r="E73" s="32">
        <f>'план 2018. - извор 01'!E73+'план 2018. - извор 04'!E73+'план 2018. - извор 07'!E73+'буџетска резерва'!E73</f>
        <v>0</v>
      </c>
      <c r="F73" s="32">
        <f>'план 2018. - извор 01'!F73+'план 2018. - извор 04'!F73+'план 2018. - извор 07'!F73+'буџетска резерва'!F73</f>
        <v>0</v>
      </c>
      <c r="G73" s="135">
        <f t="shared" si="1"/>
        <v>0</v>
      </c>
      <c r="H73" s="1"/>
    </row>
    <row r="74" spans="1:8">
      <c r="A74" s="45">
        <v>426400</v>
      </c>
      <c r="B74" s="46" t="s">
        <v>72</v>
      </c>
      <c r="C74" s="134"/>
      <c r="D74" s="32">
        <f>'план 2018. - извор 01'!D74+'план 2018. - извор 04'!D74+'план 2018. - извор 07'!D74+'буџетска резерва'!D74</f>
        <v>0</v>
      </c>
      <c r="E74" s="32">
        <f>'план 2018. - извор 01'!E74+'план 2018. - извор 04'!E74+'план 2018. - извор 07'!E74+'буџетска резерва'!E74</f>
        <v>0</v>
      </c>
      <c r="F74" s="32">
        <f>'план 2018. - извор 01'!F74+'план 2018. - извор 04'!F74+'план 2018. - извор 07'!F74+'буџетска резерва'!F74</f>
        <v>0</v>
      </c>
      <c r="G74" s="135">
        <f t="shared" si="1"/>
        <v>0</v>
      </c>
      <c r="H74" s="1"/>
    </row>
    <row r="75" spans="1:8">
      <c r="A75" s="45">
        <v>426500</v>
      </c>
      <c r="B75" s="46" t="s">
        <v>73</v>
      </c>
      <c r="C75" s="134"/>
      <c r="D75" s="32">
        <f>'план 2018. - извор 01'!D75+'план 2018. - извор 04'!D75+'план 2018. - извор 07'!D75+'буџетска резерва'!D75</f>
        <v>0</v>
      </c>
      <c r="E75" s="32">
        <f>'план 2018. - извор 01'!E75+'план 2018. - извор 04'!E75+'план 2018. - извор 07'!E75+'буџетска резерва'!E75</f>
        <v>0</v>
      </c>
      <c r="F75" s="32">
        <f>'план 2018. - извор 01'!F75+'план 2018. - извор 04'!F75+'план 2018. - извор 07'!F75+'буџетска резерва'!F75</f>
        <v>0</v>
      </c>
      <c r="G75" s="135">
        <f t="shared" si="1"/>
        <v>0</v>
      </c>
      <c r="H75" s="1"/>
    </row>
    <row r="76" spans="1:8">
      <c r="A76" s="45">
        <v>426600</v>
      </c>
      <c r="B76" s="46" t="s">
        <v>74</v>
      </c>
      <c r="C76" s="134"/>
      <c r="D76" s="32">
        <f>'план 2018. - извор 01'!D76+'план 2018. - извор 04'!D76+'план 2018. - извор 07'!D76+'буџетска резерва'!D76</f>
        <v>0</v>
      </c>
      <c r="E76" s="32">
        <f>'план 2018. - извор 01'!E76+'план 2018. - извор 04'!E76+'план 2018. - извор 07'!E76+'буџетска резерва'!E76</f>
        <v>658000</v>
      </c>
      <c r="F76" s="32">
        <f>'план 2018. - извор 01'!F76+'план 2018. - извор 04'!F76+'план 2018. - извор 07'!F76+'буџетска резерва'!F76</f>
        <v>350000</v>
      </c>
      <c r="G76" s="135">
        <f t="shared" si="1"/>
        <v>1008000</v>
      </c>
      <c r="H76" s="1"/>
    </row>
    <row r="77" spans="1:8">
      <c r="A77" s="45">
        <v>426800</v>
      </c>
      <c r="B77" s="46" t="s">
        <v>75</v>
      </c>
      <c r="C77" s="134"/>
      <c r="D77" s="32">
        <f>'план 2018. - извор 01'!D77+'план 2018. - извор 04'!D77+'план 2018. - извор 07'!D77+'буџетска резерва'!D77</f>
        <v>600000</v>
      </c>
      <c r="E77" s="32">
        <f>'план 2018. - извор 01'!E77+'план 2018. - извор 04'!E77+'план 2018. - извор 07'!E77+'буџетска резерва'!E77</f>
        <v>0</v>
      </c>
      <c r="F77" s="32">
        <f>'план 2018. - извор 01'!F77+'план 2018. - извор 04'!F77+'план 2018. - извор 07'!F77+'буџетска резерва'!F77</f>
        <v>0</v>
      </c>
      <c r="G77" s="135">
        <f t="shared" si="1"/>
        <v>600000</v>
      </c>
      <c r="H77" s="1"/>
    </row>
    <row r="78" spans="1:8">
      <c r="A78" s="45">
        <v>426900</v>
      </c>
      <c r="B78" s="46" t="s">
        <v>76</v>
      </c>
      <c r="C78" s="134"/>
      <c r="D78" s="32">
        <f>'план 2018. - извор 01'!D78+'план 2018. - извор 04'!D78+'план 2018. - извор 07'!D78+'буџетска резерва'!D78</f>
        <v>1500000</v>
      </c>
      <c r="E78" s="32">
        <f>'план 2018. - извор 01'!E78+'план 2018. - извор 04'!E78+'план 2018. - извор 07'!E78+'буџетска резерва'!E78</f>
        <v>0</v>
      </c>
      <c r="F78" s="32">
        <f>'план 2018. - извор 01'!F78+'план 2018. - извор 04'!F78+'план 2018. - извор 07'!F78+'буџетска резерва'!F78</f>
        <v>0</v>
      </c>
      <c r="G78" s="135">
        <f t="shared" si="1"/>
        <v>1500000</v>
      </c>
      <c r="H78" s="1"/>
    </row>
    <row r="79" spans="1:8">
      <c r="A79" s="122">
        <v>430000</v>
      </c>
      <c r="B79" s="86" t="s">
        <v>77</v>
      </c>
      <c r="C79" s="134"/>
      <c r="D79" s="88">
        <f>D80</f>
        <v>0</v>
      </c>
      <c r="E79" s="87">
        <f t="shared" ref="E79:F79" si="15">E80</f>
        <v>0</v>
      </c>
      <c r="F79" s="87">
        <f t="shared" si="15"/>
        <v>0</v>
      </c>
      <c r="G79" s="89">
        <f t="shared" ref="G79:G116" si="16">SUM(D79:F79)</f>
        <v>0</v>
      </c>
      <c r="H79" s="1"/>
    </row>
    <row r="80" spans="1:8">
      <c r="A80" s="43">
        <v>431000</v>
      </c>
      <c r="B80" s="44" t="s">
        <v>77</v>
      </c>
      <c r="C80" s="134"/>
      <c r="D80" s="31">
        <f>D81+D82</f>
        <v>0</v>
      </c>
      <c r="E80" s="21">
        <f t="shared" ref="E80:F80" si="17">E81+E82</f>
        <v>0</v>
      </c>
      <c r="F80" s="21">
        <f t="shared" si="17"/>
        <v>0</v>
      </c>
      <c r="G80" s="84">
        <f t="shared" si="16"/>
        <v>0</v>
      </c>
      <c r="H80" s="1"/>
    </row>
    <row r="81" spans="1:8">
      <c r="A81" s="45">
        <v>431100</v>
      </c>
      <c r="B81" s="46" t="s">
        <v>78</v>
      </c>
      <c r="C81" s="134"/>
      <c r="D81" s="32">
        <f>'план 2018. - извор 01'!D81+'план 2018. - извор 04'!D81+'план 2018. - извор 07'!D81+'буџетска резерва'!D81</f>
        <v>0</v>
      </c>
      <c r="E81" s="32">
        <f>'план 2018. - извор 01'!E81+'план 2018. - извор 04'!E81+'план 2018. - извор 07'!E81+'буџетска резерва'!E81</f>
        <v>0</v>
      </c>
      <c r="F81" s="32">
        <f>'план 2018. - извор 01'!F81+'план 2018. - извор 04'!F81+'план 2018. - извор 07'!F81+'буџетска резерва'!F81</f>
        <v>0</v>
      </c>
      <c r="G81" s="135">
        <f t="shared" si="16"/>
        <v>0</v>
      </c>
      <c r="H81" s="1"/>
    </row>
    <row r="82" spans="1:8">
      <c r="A82" s="45">
        <v>431200</v>
      </c>
      <c r="B82" s="46" t="s">
        <v>79</v>
      </c>
      <c r="C82" s="134"/>
      <c r="D82" s="32">
        <f>'план 2018. - извор 01'!D82+'план 2018. - извор 04'!D82+'план 2018. - извор 07'!D82+'буџетска резерва'!D82</f>
        <v>0</v>
      </c>
      <c r="E82" s="32">
        <f>'план 2018. - извор 01'!E82+'план 2018. - извор 04'!E82+'план 2018. - извор 07'!E82+'буџетска резерва'!E82</f>
        <v>0</v>
      </c>
      <c r="F82" s="32">
        <f>'план 2018. - извор 01'!F82+'план 2018. - извор 04'!F82+'план 2018. - извор 07'!F82+'буџетска резерва'!F82</f>
        <v>0</v>
      </c>
      <c r="G82" s="135">
        <f t="shared" si="16"/>
        <v>0</v>
      </c>
      <c r="H82" s="1"/>
    </row>
    <row r="83" spans="1:8">
      <c r="A83" s="122">
        <v>444000</v>
      </c>
      <c r="B83" s="86" t="s">
        <v>80</v>
      </c>
      <c r="C83" s="134"/>
      <c r="D83" s="116">
        <f>SUM(D84:D88)</f>
        <v>0</v>
      </c>
      <c r="E83" s="105">
        <f t="shared" ref="E83:F83" si="18">SUM(E84:E88)</f>
        <v>0</v>
      </c>
      <c r="F83" s="105">
        <f t="shared" si="18"/>
        <v>0</v>
      </c>
      <c r="G83" s="89">
        <f t="shared" si="16"/>
        <v>0</v>
      </c>
      <c r="H83" s="1"/>
    </row>
    <row r="84" spans="1:8">
      <c r="A84" s="47">
        <v>441100</v>
      </c>
      <c r="B84" s="48" t="s">
        <v>81</v>
      </c>
      <c r="C84" s="134"/>
      <c r="D84" s="33">
        <f>'план 2018. - извор 01'!D84+'план 2018. - извор 04'!D84+'план 2018. - извор 07'!D84+'буџетска резерва'!D84</f>
        <v>0</v>
      </c>
      <c r="E84" s="33">
        <f>'план 2018. - извор 01'!E84+'план 2018. - извор 04'!E84+'план 2018. - извор 07'!E84+'буџетска резерва'!E84</f>
        <v>0</v>
      </c>
      <c r="F84" s="33">
        <f>'план 2018. - извор 01'!F84+'план 2018. - извор 04'!F84+'план 2018. - извор 07'!F84+'буџетска резерва'!F84</f>
        <v>0</v>
      </c>
      <c r="G84" s="135">
        <f t="shared" si="16"/>
        <v>0</v>
      </c>
      <c r="H84" s="1"/>
    </row>
    <row r="85" spans="1:8">
      <c r="A85" s="49">
        <v>441400</v>
      </c>
      <c r="B85" s="50" t="s">
        <v>82</v>
      </c>
      <c r="C85" s="134"/>
      <c r="D85" s="33">
        <f>'план 2018. - извор 01'!D85+'план 2018. - извор 04'!D85+'план 2018. - извор 07'!D85+'буџетска резерва'!D85</f>
        <v>0</v>
      </c>
      <c r="E85" s="33">
        <f>'план 2018. - извор 01'!E85+'план 2018. - извор 04'!E85+'план 2018. - извор 07'!E85+'буџетска резерва'!E85</f>
        <v>0</v>
      </c>
      <c r="F85" s="33">
        <f>'план 2018. - извор 01'!F85+'план 2018. - извор 04'!F85+'план 2018. - извор 07'!F85+'буџетска резерва'!F85</f>
        <v>0</v>
      </c>
      <c r="G85" s="135">
        <f t="shared" si="16"/>
        <v>0</v>
      </c>
      <c r="H85" s="1"/>
    </row>
    <row r="86" spans="1:8">
      <c r="A86" s="51">
        <v>444100</v>
      </c>
      <c r="B86" s="50" t="s">
        <v>83</v>
      </c>
      <c r="C86" s="134"/>
      <c r="D86" s="33">
        <f>'план 2018. - извор 01'!D86+'план 2018. - извор 04'!D86+'план 2018. - извор 07'!D86+'буџетска резерва'!D86</f>
        <v>0</v>
      </c>
      <c r="E86" s="33">
        <f>'план 2018. - извор 01'!E86+'план 2018. - извор 04'!E86+'план 2018. - извор 07'!E86+'буџетска резерва'!E86</f>
        <v>0</v>
      </c>
      <c r="F86" s="33">
        <f>'план 2018. - извор 01'!F86+'план 2018. - извор 04'!F86+'план 2018. - извор 07'!F86+'буџетска резерва'!F86</f>
        <v>0</v>
      </c>
      <c r="G86" s="135">
        <f t="shared" si="16"/>
        <v>0</v>
      </c>
      <c r="H86" s="1"/>
    </row>
    <row r="87" spans="1:8">
      <c r="A87" s="51">
        <v>444200</v>
      </c>
      <c r="B87" s="50" t="s">
        <v>84</v>
      </c>
      <c r="C87" s="134"/>
      <c r="D87" s="33">
        <f>'план 2018. - извор 01'!D87+'план 2018. - извор 04'!D87+'план 2018. - извор 07'!D87+'буџетска резерва'!D87</f>
        <v>0</v>
      </c>
      <c r="E87" s="33">
        <f>'план 2018. - извор 01'!E87+'план 2018. - извор 04'!E87+'план 2018. - извор 07'!E87+'буџетска резерва'!E87</f>
        <v>0</v>
      </c>
      <c r="F87" s="33">
        <f>'план 2018. - извор 01'!F87+'план 2018. - извор 04'!F87+'план 2018. - извор 07'!F87+'буџетска резерва'!F87</f>
        <v>0</v>
      </c>
      <c r="G87" s="135">
        <f t="shared" si="16"/>
        <v>0</v>
      </c>
      <c r="H87" s="1"/>
    </row>
    <row r="88" spans="1:8">
      <c r="A88" s="52">
        <v>444300</v>
      </c>
      <c r="B88" s="53" t="s">
        <v>85</v>
      </c>
      <c r="C88" s="134"/>
      <c r="D88" s="33">
        <f>'план 2018. - извор 01'!D88+'план 2018. - извор 04'!D88+'план 2018. - извор 07'!D88+'буџетска резерва'!D88</f>
        <v>0</v>
      </c>
      <c r="E88" s="33">
        <f>'план 2018. - извор 01'!E88+'план 2018. - извор 04'!E88+'план 2018. - извор 07'!E88+'буџетска резерва'!E88</f>
        <v>0</v>
      </c>
      <c r="F88" s="33">
        <f>'план 2018. - извор 01'!F88+'план 2018. - извор 04'!F88+'план 2018. - извор 07'!F88+'буџетска резерва'!F88</f>
        <v>0</v>
      </c>
      <c r="G88" s="135">
        <f t="shared" si="16"/>
        <v>0</v>
      </c>
      <c r="H88" s="1"/>
    </row>
    <row r="89" spans="1:8">
      <c r="A89" s="123">
        <v>460000</v>
      </c>
      <c r="B89" s="107" t="s">
        <v>86</v>
      </c>
      <c r="C89" s="134"/>
      <c r="D89" s="88">
        <f>D90</f>
        <v>1500000</v>
      </c>
      <c r="E89" s="87">
        <f t="shared" ref="E89:F89" si="19">E90</f>
        <v>0</v>
      </c>
      <c r="F89" s="87">
        <f t="shared" si="19"/>
        <v>0</v>
      </c>
      <c r="G89" s="89">
        <f t="shared" si="16"/>
        <v>1500000</v>
      </c>
      <c r="H89" s="1"/>
    </row>
    <row r="90" spans="1:8">
      <c r="A90" s="45">
        <v>465112</v>
      </c>
      <c r="B90" s="46" t="s">
        <v>87</v>
      </c>
      <c r="C90" s="134"/>
      <c r="D90" s="33">
        <f>'план 2018. - извор 01'!D90+'план 2018. - извор 04'!D90+'план 2018. - извор 07'!D90+'буџетска резерва'!D90</f>
        <v>1500000</v>
      </c>
      <c r="E90" s="33">
        <f>'план 2018. - извор 01'!E90+'план 2018. - извор 04'!E90+'план 2018. - извор 07'!E90+'буџетска резерва'!E90</f>
        <v>0</v>
      </c>
      <c r="F90" s="33">
        <f>'план 2018. - извор 01'!F90+'план 2018. - извор 04'!F90+'план 2018. - извор 07'!F90+'буџетска резерва'!F90</f>
        <v>0</v>
      </c>
      <c r="G90" s="135">
        <f t="shared" si="16"/>
        <v>1500000</v>
      </c>
      <c r="H90" s="1"/>
    </row>
    <row r="91" spans="1:8">
      <c r="A91" s="122">
        <v>480000</v>
      </c>
      <c r="B91" s="86" t="s">
        <v>88</v>
      </c>
      <c r="C91" s="134"/>
      <c r="D91" s="88">
        <f>SUM(D92+D94+D97+D99)</f>
        <v>650000</v>
      </c>
      <c r="E91" s="87">
        <f t="shared" ref="E91:F91" si="20">SUM(E92+E94+E97+E99)</f>
        <v>0</v>
      </c>
      <c r="F91" s="87">
        <f t="shared" si="20"/>
        <v>0</v>
      </c>
      <c r="G91" s="89">
        <f t="shared" si="16"/>
        <v>650000</v>
      </c>
      <c r="H91" s="1"/>
    </row>
    <row r="92" spans="1:8">
      <c r="A92" s="124">
        <v>481000</v>
      </c>
      <c r="B92" s="125" t="s">
        <v>89</v>
      </c>
      <c r="C92" s="134"/>
      <c r="D92" s="95">
        <f>D93</f>
        <v>0</v>
      </c>
      <c r="E92" s="94">
        <f t="shared" ref="E92:F92" si="21">E93</f>
        <v>0</v>
      </c>
      <c r="F92" s="94">
        <f t="shared" si="21"/>
        <v>0</v>
      </c>
      <c r="G92" s="84">
        <f t="shared" si="16"/>
        <v>0</v>
      </c>
      <c r="H92" s="1"/>
    </row>
    <row r="93" spans="1:8">
      <c r="A93" s="56">
        <v>481900</v>
      </c>
      <c r="B93" s="57" t="s">
        <v>90</v>
      </c>
      <c r="C93" s="134"/>
      <c r="D93" s="33">
        <f>'план 2018. - извор 01'!D93+'план 2018. - извор 04'!D93+'план 2018. - извор 07'!D93+'буџетска резерва'!D93</f>
        <v>0</v>
      </c>
      <c r="E93" s="33">
        <f>'план 2018. - извор 01'!E93+'план 2018. - извор 04'!E93+'план 2018. - извор 07'!E93+'буџетска резерва'!E93</f>
        <v>0</v>
      </c>
      <c r="F93" s="33">
        <f>'план 2018. - извор 01'!F93+'план 2018. - извор 04'!F93+'план 2018. - извор 07'!F93+'буџетска резерва'!F93</f>
        <v>0</v>
      </c>
      <c r="G93" s="135">
        <f t="shared" si="16"/>
        <v>0</v>
      </c>
      <c r="H93" s="1"/>
    </row>
    <row r="94" spans="1:8">
      <c r="A94" s="43">
        <v>482000</v>
      </c>
      <c r="B94" s="44" t="s">
        <v>91</v>
      </c>
      <c r="C94" s="134"/>
      <c r="D94" s="31">
        <f>D95+D96</f>
        <v>650000</v>
      </c>
      <c r="E94" s="21">
        <f t="shared" ref="E94:F94" si="22">E95+E96</f>
        <v>0</v>
      </c>
      <c r="F94" s="21">
        <f t="shared" si="22"/>
        <v>0</v>
      </c>
      <c r="G94" s="84">
        <f t="shared" si="16"/>
        <v>650000</v>
      </c>
      <c r="H94" s="1"/>
    </row>
    <row r="95" spans="1:8">
      <c r="A95" s="45">
        <v>482100</v>
      </c>
      <c r="B95" s="46" t="s">
        <v>92</v>
      </c>
      <c r="C95" s="134"/>
      <c r="D95" s="29">
        <f>'план 2018. - извор 01'!D95+'план 2018. - извор 04'!D95+'план 2018. - извор 07'!D95+'буџетска резерва'!D95</f>
        <v>500000</v>
      </c>
      <c r="E95" s="29">
        <f>'план 2018. - извор 01'!E95+'план 2018. - извор 04'!E95+'план 2018. - извор 07'!E95+'буџетска резерва'!E95</f>
        <v>0</v>
      </c>
      <c r="F95" s="29">
        <f>'план 2018. - извор 01'!F95+'план 2018. - извор 04'!F95+'план 2018. - извор 07'!F95+'буџетска резерва'!F95</f>
        <v>0</v>
      </c>
      <c r="G95" s="135">
        <f t="shared" si="16"/>
        <v>500000</v>
      </c>
      <c r="H95" s="1"/>
    </row>
    <row r="96" spans="1:8">
      <c r="A96" s="45">
        <v>482200</v>
      </c>
      <c r="B96" s="46" t="s">
        <v>93</v>
      </c>
      <c r="C96" s="134"/>
      <c r="D96" s="29">
        <f>'план 2018. - извор 01'!D96+'план 2018. - извор 04'!D96+'план 2018. - извор 07'!D96+'буџетска резерва'!D96</f>
        <v>150000</v>
      </c>
      <c r="E96" s="29">
        <f>'план 2018. - извор 01'!E96+'план 2018. - извор 04'!E96+'план 2018. - извор 07'!E96+'буџетска резерва'!E96</f>
        <v>0</v>
      </c>
      <c r="F96" s="29">
        <f>'план 2018. - извор 01'!F96+'план 2018. - извор 04'!F96+'план 2018. - извор 07'!F96+'буџетска резерва'!F96</f>
        <v>0</v>
      </c>
      <c r="G96" s="135">
        <f t="shared" si="16"/>
        <v>150000</v>
      </c>
      <c r="H96" s="1"/>
    </row>
    <row r="97" spans="1:8">
      <c r="A97" s="43">
        <v>483000</v>
      </c>
      <c r="B97" s="44" t="s">
        <v>94</v>
      </c>
      <c r="C97" s="134"/>
      <c r="D97" s="31">
        <f>D98</f>
        <v>0</v>
      </c>
      <c r="E97" s="21">
        <f t="shared" ref="E97:F97" si="23">E98</f>
        <v>0</v>
      </c>
      <c r="F97" s="21">
        <f t="shared" si="23"/>
        <v>0</v>
      </c>
      <c r="G97" s="84">
        <f t="shared" si="16"/>
        <v>0</v>
      </c>
      <c r="H97" s="1"/>
    </row>
    <row r="98" spans="1:8">
      <c r="A98" s="45">
        <v>483100</v>
      </c>
      <c r="B98" s="46" t="s">
        <v>95</v>
      </c>
      <c r="C98" s="134"/>
      <c r="D98" s="32">
        <f>'план 2018. - извор 01'!D98+'план 2018. - извор 04'!D98+'план 2018. - извор 07'!D98+'буџетска резерва'!D98</f>
        <v>0</v>
      </c>
      <c r="E98" s="32">
        <f>'план 2018. - извор 01'!E98+'план 2018. - извор 04'!E98+'план 2018. - извор 07'!E98+'буџетска резерва'!E98</f>
        <v>0</v>
      </c>
      <c r="F98" s="32">
        <f>'план 2018. - извор 01'!F98+'план 2018. - извор 04'!F98+'план 2018. - извор 07'!F98+'буџетска резерва'!F98</f>
        <v>0</v>
      </c>
      <c r="G98" s="135">
        <f t="shared" si="16"/>
        <v>0</v>
      </c>
      <c r="H98" s="1"/>
    </row>
    <row r="99" spans="1:8">
      <c r="A99" s="43">
        <v>485000</v>
      </c>
      <c r="B99" s="44" t="s">
        <v>96</v>
      </c>
      <c r="C99" s="134"/>
      <c r="D99" s="31">
        <f>D100</f>
        <v>0</v>
      </c>
      <c r="E99" s="21">
        <f t="shared" ref="E99:F99" si="24">E100</f>
        <v>0</v>
      </c>
      <c r="F99" s="21">
        <f t="shared" si="24"/>
        <v>0</v>
      </c>
      <c r="G99" s="84">
        <f t="shared" si="16"/>
        <v>0</v>
      </c>
      <c r="H99" s="1"/>
    </row>
    <row r="100" spans="1:8">
      <c r="A100" s="45">
        <v>485119</v>
      </c>
      <c r="B100" s="46" t="s">
        <v>97</v>
      </c>
      <c r="C100" s="134"/>
      <c r="D100" s="32">
        <f>'план 2018. - извор 01'!D100+'план 2018. - извор 04'!D100+'план 2018. - извор 07'!D100+'буџетска резерва'!D100</f>
        <v>0</v>
      </c>
      <c r="E100" s="32">
        <f>'план 2018. - извор 01'!E100+'план 2018. - извор 04'!E100+'план 2018. - извор 07'!E100+'буџетска резерва'!E100</f>
        <v>0</v>
      </c>
      <c r="F100" s="32">
        <f>'план 2018. - извор 01'!F100+'план 2018. - извор 04'!F100+'план 2018. - извор 07'!F100+'буџетска резерва'!F100</f>
        <v>0</v>
      </c>
      <c r="G100" s="135">
        <f t="shared" si="16"/>
        <v>0</v>
      </c>
      <c r="H100" s="1"/>
    </row>
    <row r="101" spans="1:8">
      <c r="A101" s="131">
        <v>500000</v>
      </c>
      <c r="B101" s="132" t="s">
        <v>98</v>
      </c>
      <c r="C101" s="134"/>
      <c r="D101" s="80">
        <f>SUM(D102+D113)</f>
        <v>33150000</v>
      </c>
      <c r="E101" s="79">
        <f t="shared" ref="E101:F101" si="25">SUM(E102+E113)</f>
        <v>5430000</v>
      </c>
      <c r="F101" s="79">
        <f t="shared" si="25"/>
        <v>700000</v>
      </c>
      <c r="G101" s="83">
        <f t="shared" si="16"/>
        <v>39280000</v>
      </c>
      <c r="H101" s="1"/>
    </row>
    <row r="102" spans="1:8">
      <c r="A102" s="122">
        <v>510000</v>
      </c>
      <c r="B102" s="86" t="s">
        <v>99</v>
      </c>
      <c r="C102" s="134"/>
      <c r="D102" s="88">
        <f>SUM(D103+D106+D111)</f>
        <v>1650000</v>
      </c>
      <c r="E102" s="87">
        <f t="shared" ref="E102:F102" si="26">SUM(E103+E106+E111)</f>
        <v>5430000</v>
      </c>
      <c r="F102" s="87">
        <f t="shared" si="26"/>
        <v>700000</v>
      </c>
      <c r="G102" s="89">
        <f t="shared" si="16"/>
        <v>7780000</v>
      </c>
      <c r="H102" s="1"/>
    </row>
    <row r="103" spans="1:8">
      <c r="A103" s="43">
        <v>511000</v>
      </c>
      <c r="B103" s="44" t="s">
        <v>100</v>
      </c>
      <c r="C103" s="134"/>
      <c r="D103" s="31">
        <f>D104+D105</f>
        <v>0</v>
      </c>
      <c r="E103" s="21">
        <f t="shared" ref="E103:F103" si="27">E104+E105</f>
        <v>0</v>
      </c>
      <c r="F103" s="21">
        <f t="shared" si="27"/>
        <v>0</v>
      </c>
      <c r="G103" s="84">
        <f t="shared" si="16"/>
        <v>0</v>
      </c>
      <c r="H103" s="1"/>
    </row>
    <row r="104" spans="1:8">
      <c r="A104" s="45">
        <v>511300</v>
      </c>
      <c r="B104" s="46" t="s">
        <v>101</v>
      </c>
      <c r="C104" s="134"/>
      <c r="D104" s="32">
        <f>'план 2018. - извор 01'!D104+'план 2018. - извор 04'!D104+'план 2018. - извор 07'!D104+'буџетска резерва'!D104</f>
        <v>0</v>
      </c>
      <c r="E104" s="32">
        <f>'план 2018. - извор 01'!E104+'план 2018. - извор 04'!E104+'план 2018. - извор 07'!E104+'буџетска резерва'!E104</f>
        <v>0</v>
      </c>
      <c r="F104" s="32">
        <f>'план 2018. - извор 01'!F104+'план 2018. - извор 04'!F104+'план 2018. - извор 07'!F104+'буџетска резерва'!F104</f>
        <v>0</v>
      </c>
      <c r="G104" s="135">
        <f t="shared" si="16"/>
        <v>0</v>
      </c>
      <c r="H104" s="1"/>
    </row>
    <row r="105" spans="1:8">
      <c r="A105" s="45">
        <v>511400</v>
      </c>
      <c r="B105" s="46" t="s">
        <v>102</v>
      </c>
      <c r="C105" s="134"/>
      <c r="D105" s="32">
        <f>'план 2018. - извор 01'!D105+'план 2018. - извор 04'!D105+'план 2018. - извор 07'!D105+'буџетска резерва'!D105</f>
        <v>0</v>
      </c>
      <c r="E105" s="32">
        <f>'план 2018. - извор 01'!E105+'план 2018. - извор 04'!E105+'план 2018. - извор 07'!E105+'буџетска резерва'!E105</f>
        <v>0</v>
      </c>
      <c r="F105" s="32">
        <f>'план 2018. - извор 01'!F105+'план 2018. - извор 04'!F105+'план 2018. - извор 07'!F105+'буџетска резерва'!F105</f>
        <v>0</v>
      </c>
      <c r="G105" s="135">
        <f t="shared" si="16"/>
        <v>0</v>
      </c>
      <c r="H105" s="1"/>
    </row>
    <row r="106" spans="1:8">
      <c r="A106" s="43">
        <v>512000</v>
      </c>
      <c r="B106" s="44" t="s">
        <v>103</v>
      </c>
      <c r="C106" s="134"/>
      <c r="D106" s="31">
        <f>SUM(D107:D110)</f>
        <v>1200000</v>
      </c>
      <c r="E106" s="21">
        <f t="shared" ref="E106:F106" si="28">SUM(E107:E110)</f>
        <v>2430000</v>
      </c>
      <c r="F106" s="21">
        <f t="shared" si="28"/>
        <v>700000</v>
      </c>
      <c r="G106" s="84">
        <f t="shared" si="16"/>
        <v>4330000</v>
      </c>
      <c r="H106" s="1"/>
    </row>
    <row r="107" spans="1:8">
      <c r="A107" s="45">
        <v>512200</v>
      </c>
      <c r="B107" s="46" t="s">
        <v>104</v>
      </c>
      <c r="C107" s="134"/>
      <c r="D107" s="32">
        <f>'план 2018. - извор 01'!D107+'план 2018. - извор 04'!D107+'план 2018. - извор 07'!D107+'буџетска резерва'!D107</f>
        <v>1200000</v>
      </c>
      <c r="E107" s="32">
        <f>'план 2018. - извор 01'!E107+'план 2018. - извор 04'!E107+'план 2018. - извор 07'!E107+'буџетска резерва'!E107</f>
        <v>0</v>
      </c>
      <c r="F107" s="32">
        <f>'план 2018. - извор 01'!F107+'план 2018. - извор 04'!F107+'план 2018. - извор 07'!F107+'буџетска резерва'!F107</f>
        <v>0</v>
      </c>
      <c r="G107" s="135">
        <f t="shared" si="16"/>
        <v>1200000</v>
      </c>
      <c r="H107" s="1"/>
    </row>
    <row r="108" spans="1:8">
      <c r="A108" s="45">
        <v>512600</v>
      </c>
      <c r="B108" s="46" t="s">
        <v>105</v>
      </c>
      <c r="C108" s="134"/>
      <c r="D108" s="32">
        <f>'план 2018. - извор 01'!D108+'план 2018. - извор 04'!D108+'план 2018. - извор 07'!D108+'буџетска резерва'!D108</f>
        <v>0</v>
      </c>
      <c r="E108" s="32">
        <f>'план 2018. - извор 01'!E108+'план 2018. - извор 04'!E108+'план 2018. - извор 07'!E108+'буџетска резерва'!E108</f>
        <v>2430000</v>
      </c>
      <c r="F108" s="32">
        <f>'план 2018. - извор 01'!F108+'план 2018. - извор 04'!F108+'план 2018. - извор 07'!F108+'буџетска резерва'!F108</f>
        <v>700000</v>
      </c>
      <c r="G108" s="135">
        <f t="shared" si="16"/>
        <v>3130000</v>
      </c>
      <c r="H108" s="1"/>
    </row>
    <row r="109" spans="1:8">
      <c r="A109" s="45">
        <v>512800</v>
      </c>
      <c r="B109" s="46" t="s">
        <v>106</v>
      </c>
      <c r="C109" s="134"/>
      <c r="D109" s="32">
        <f>'план 2018. - извор 01'!D109+'план 2018. - извор 04'!D109+'план 2018. - извор 07'!D109+'буџетска резерва'!D109</f>
        <v>0</v>
      </c>
      <c r="E109" s="32">
        <f>'план 2018. - извор 01'!E109+'план 2018. - извор 04'!E109+'план 2018. - извор 07'!E109+'буџетска резерва'!E109</f>
        <v>0</v>
      </c>
      <c r="F109" s="32">
        <f>'план 2018. - извор 01'!F109+'план 2018. - извор 04'!F109+'план 2018. - извор 07'!F109+'буџетска резерва'!F109</f>
        <v>0</v>
      </c>
      <c r="G109" s="135">
        <f t="shared" si="16"/>
        <v>0</v>
      </c>
      <c r="H109" s="1"/>
    </row>
    <row r="110" spans="1:8">
      <c r="A110" s="45">
        <v>512900</v>
      </c>
      <c r="B110" s="46" t="s">
        <v>107</v>
      </c>
      <c r="C110" s="134"/>
      <c r="D110" s="32">
        <f>'план 2018. - извор 01'!D110+'план 2018. - извор 04'!D110+'план 2018. - извор 07'!D110+'буџетска резерва'!D110</f>
        <v>0</v>
      </c>
      <c r="E110" s="32">
        <f>'план 2018. - извор 01'!E110+'план 2018. - извор 04'!E110+'план 2018. - извор 07'!E110+'буџетска резерва'!E110</f>
        <v>0</v>
      </c>
      <c r="F110" s="32">
        <f>'план 2018. - извор 01'!F110+'план 2018. - извор 04'!F110+'план 2018. - извор 07'!F110+'буџетска резерва'!F110</f>
        <v>0</v>
      </c>
      <c r="G110" s="135">
        <f t="shared" si="16"/>
        <v>0</v>
      </c>
      <c r="H110" s="1"/>
    </row>
    <row r="111" spans="1:8">
      <c r="A111" s="43">
        <v>515000</v>
      </c>
      <c r="B111" s="44" t="s">
        <v>108</v>
      </c>
      <c r="C111" s="134"/>
      <c r="D111" s="31">
        <f>D112</f>
        <v>450000</v>
      </c>
      <c r="E111" s="21">
        <f t="shared" ref="E111:F111" si="29">E112</f>
        <v>3000000</v>
      </c>
      <c r="F111" s="21">
        <f t="shared" si="29"/>
        <v>0</v>
      </c>
      <c r="G111" s="84">
        <f t="shared" si="16"/>
        <v>3450000</v>
      </c>
      <c r="H111" s="1"/>
    </row>
    <row r="112" spans="1:8">
      <c r="A112" s="45">
        <v>515100</v>
      </c>
      <c r="B112" s="46" t="s">
        <v>109</v>
      </c>
      <c r="C112" s="134"/>
      <c r="D112" s="33">
        <f>'план 2018. - извор 01'!D112+'план 2018. - извор 04'!D112+'план 2018. - извор 07'!D112+'буџетска резерва'!D112</f>
        <v>450000</v>
      </c>
      <c r="E112" s="33">
        <f>'план 2018. - извор 01'!E112+'план 2018. - извор 04'!E112+'план 2018. - извор 07'!E112+'буџетска резерва'!E112</f>
        <v>3000000</v>
      </c>
      <c r="F112" s="33">
        <f>'план 2018. - извор 01'!F112+'план 2018. - извор 04'!F112+'план 2018. - извор 07'!F112+'буџетска резерва'!F112</f>
        <v>0</v>
      </c>
      <c r="G112" s="135">
        <f t="shared" si="16"/>
        <v>3450000</v>
      </c>
      <c r="H112" s="1"/>
    </row>
    <row r="113" spans="1:8">
      <c r="A113" s="122">
        <v>520000</v>
      </c>
      <c r="B113" s="86" t="s">
        <v>110</v>
      </c>
      <c r="C113" s="134"/>
      <c r="D113" s="88">
        <f>SUM(D114)</f>
        <v>31500000</v>
      </c>
      <c r="E113" s="87">
        <f t="shared" ref="E113:F113" si="30">SUM(E114)</f>
        <v>0</v>
      </c>
      <c r="F113" s="87">
        <f t="shared" si="30"/>
        <v>0</v>
      </c>
      <c r="G113" s="89">
        <f t="shared" si="16"/>
        <v>31500000</v>
      </c>
      <c r="H113" s="1"/>
    </row>
    <row r="114" spans="1:8">
      <c r="A114" s="43">
        <v>523000</v>
      </c>
      <c r="B114" s="44" t="s">
        <v>111</v>
      </c>
      <c r="C114" s="134"/>
      <c r="D114" s="31">
        <f>SUM(D115)</f>
        <v>31500000</v>
      </c>
      <c r="E114" s="21">
        <f t="shared" ref="E114:F114" si="31">SUM(E115)</f>
        <v>0</v>
      </c>
      <c r="F114" s="21">
        <f t="shared" si="31"/>
        <v>0</v>
      </c>
      <c r="G114" s="84">
        <f t="shared" si="16"/>
        <v>31500000</v>
      </c>
      <c r="H114" s="1"/>
    </row>
    <row r="115" spans="1:8" ht="15.75" thickBot="1">
      <c r="A115" s="58">
        <v>523100</v>
      </c>
      <c r="B115" s="59" t="s">
        <v>112</v>
      </c>
      <c r="C115" s="134"/>
      <c r="D115" s="36">
        <f>'план 2018. - извор 01'!D115+'план 2018. - извор 04'!D115+'план 2018. - извор 07'!D115+'буџетска резерва'!D115</f>
        <v>31500000</v>
      </c>
      <c r="E115" s="36">
        <f>'план 2018. - извор 01'!E115+'план 2018. - извор 04'!E115+'план 2018. - извор 07'!E115+'буџетска резерва'!E115</f>
        <v>0</v>
      </c>
      <c r="F115" s="36">
        <f>'план 2018. - извор 01'!F115+'план 2018. - извор 04'!F115+'план 2018. - извор 07'!F115+'буџетска резерва'!F115</f>
        <v>0</v>
      </c>
      <c r="G115" s="137">
        <f t="shared" si="16"/>
        <v>31500000</v>
      </c>
      <c r="H115" s="1"/>
    </row>
    <row r="116" spans="1:8" ht="15.75" thickBot="1">
      <c r="A116" s="103" t="s">
        <v>113</v>
      </c>
      <c r="B116" s="104" t="s">
        <v>114</v>
      </c>
      <c r="C116" s="134"/>
      <c r="D116" s="126">
        <f>D14+D101</f>
        <v>107208000</v>
      </c>
      <c r="E116" s="127">
        <f t="shared" ref="E116" si="32">E14+E101</f>
        <v>30587000</v>
      </c>
      <c r="F116" s="128">
        <f>F14+F101</f>
        <v>32450000</v>
      </c>
      <c r="G116" s="129">
        <f t="shared" si="16"/>
        <v>170245000</v>
      </c>
      <c r="H116" s="1"/>
    </row>
    <row r="117" spans="1:8">
      <c r="A117" s="6"/>
      <c r="B117" s="6"/>
      <c r="C117" s="134"/>
      <c r="D117" s="6"/>
      <c r="E117" s="6"/>
      <c r="F117" s="6"/>
      <c r="G117" s="40"/>
      <c r="H117" s="1"/>
    </row>
  </sheetData>
  <sheetProtection password="9048" sheet="1" objects="1" scenarios="1"/>
  <mergeCells count="10">
    <mergeCell ref="A12:B13"/>
    <mergeCell ref="D12:D13"/>
    <mergeCell ref="E12:E13"/>
    <mergeCell ref="D5:G5"/>
    <mergeCell ref="D7:F7"/>
    <mergeCell ref="D8:F8"/>
    <mergeCell ref="D9:F9"/>
    <mergeCell ref="D6:F6"/>
    <mergeCell ref="F12:F13"/>
    <mergeCell ref="G12:G13"/>
  </mergeCells>
  <pageMargins left="0.7" right="0.7" top="0.75" bottom="0.75" header="0.3" footer="0.3"/>
  <ignoredErrors>
    <ignoredError sqref="D29:F29 D98:F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план 2018. - извор 01</vt:lpstr>
      <vt:lpstr>план 2018. - извор 04</vt:lpstr>
      <vt:lpstr>план 2018. - извор 07</vt:lpstr>
      <vt:lpstr>буџетска резерва</vt:lpstr>
      <vt:lpstr>план 2018. - укупно</vt:lpstr>
    </vt:vector>
  </TitlesOfParts>
  <Company>Gradska uprava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Djuraskovic</dc:creator>
  <cp:lastModifiedBy>ninela-gojkovic</cp:lastModifiedBy>
  <dcterms:created xsi:type="dcterms:W3CDTF">2017-11-23T09:01:40Z</dcterms:created>
  <dcterms:modified xsi:type="dcterms:W3CDTF">2017-11-28T11:08:33Z</dcterms:modified>
</cp:coreProperties>
</file>