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28770" windowHeight="12945" activeTab="4"/>
  </bookViews>
  <sheets>
    <sheet name="план 2019. - извор 01" sheetId="1" r:id="rId1"/>
    <sheet name="план 2019. - извор 04" sheetId="2" r:id="rId2"/>
    <sheet name="план 2019. - извор 07" sheetId="3" r:id="rId3"/>
    <sheet name="буџетска резерва" sheetId="6" r:id="rId4"/>
    <sheet name="план 2019-укупно" sheetId="8" r:id="rId5"/>
  </sheets>
  <definedNames>
    <definedName name="_xlnm.Print_Area" localSheetId="0">'план 2019. - извор 01'!$A$1:$H$119</definedName>
    <definedName name="_xlnm.Print_Area" localSheetId="1">'план 2019. - извор 04'!$A$1:$H$118</definedName>
    <definedName name="_xlnm.Print_Area" localSheetId="2">'план 2019. - извор 07'!$A$1:$H$118</definedName>
    <definedName name="_xlnm.Print_Area" localSheetId="4">'план 2019-укупно'!$A$4:$I$118</definedName>
  </definedNames>
  <calcPr calcId="125725"/>
</workbook>
</file>

<file path=xl/calcChain.xml><?xml version="1.0" encoding="utf-8"?>
<calcChain xmlns="http://schemas.openxmlformats.org/spreadsheetml/2006/main">
  <c r="F116" i="8"/>
  <c r="E116"/>
  <c r="D116"/>
  <c r="F113"/>
  <c r="E113"/>
  <c r="D113"/>
  <c r="F111"/>
  <c r="E111"/>
  <c r="D111"/>
  <c r="F110"/>
  <c r="E110"/>
  <c r="D110"/>
  <c r="F109"/>
  <c r="E109"/>
  <c r="D109"/>
  <c r="F108"/>
  <c r="E108"/>
  <c r="D108"/>
  <c r="F106"/>
  <c r="E106"/>
  <c r="D106"/>
  <c r="F105"/>
  <c r="E105"/>
  <c r="D105"/>
  <c r="D104" s="1"/>
  <c r="F101"/>
  <c r="E101"/>
  <c r="D101"/>
  <c r="F99"/>
  <c r="E99"/>
  <c r="D99"/>
  <c r="F97"/>
  <c r="E97"/>
  <c r="D97"/>
  <c r="F96"/>
  <c r="E96"/>
  <c r="D96"/>
  <c r="F94"/>
  <c r="E94"/>
  <c r="D94"/>
  <c r="F89"/>
  <c r="E89"/>
  <c r="D89"/>
  <c r="F88"/>
  <c r="E88"/>
  <c r="D88"/>
  <c r="F87"/>
  <c r="E87"/>
  <c r="D87"/>
  <c r="F86"/>
  <c r="E86"/>
  <c r="D86"/>
  <c r="F85"/>
  <c r="E85"/>
  <c r="D85"/>
  <c r="F83"/>
  <c r="E83"/>
  <c r="D83"/>
  <c r="F82"/>
  <c r="E82"/>
  <c r="D82"/>
  <c r="F79"/>
  <c r="E79"/>
  <c r="D79"/>
  <c r="F78"/>
  <c r="E78"/>
  <c r="D78"/>
  <c r="F77"/>
  <c r="E77"/>
  <c r="D77"/>
  <c r="F76"/>
  <c r="E76"/>
  <c r="D76"/>
  <c r="F75"/>
  <c r="E75"/>
  <c r="D75"/>
  <c r="F74"/>
  <c r="E74"/>
  <c r="D74"/>
  <c r="F73"/>
  <c r="E73"/>
  <c r="D73"/>
  <c r="F71"/>
  <c r="E71"/>
  <c r="D71"/>
  <c r="F70"/>
  <c r="E70"/>
  <c r="D70"/>
  <c r="D69" s="1"/>
  <c r="F68"/>
  <c r="E68"/>
  <c r="D68"/>
  <c r="F67"/>
  <c r="E67"/>
  <c r="D67"/>
  <c r="F66"/>
  <c r="E66"/>
  <c r="D66"/>
  <c r="F65"/>
  <c r="E65"/>
  <c r="D65"/>
  <c r="F63"/>
  <c r="E63"/>
  <c r="D63"/>
  <c r="F62"/>
  <c r="E62"/>
  <c r="D62"/>
  <c r="F61"/>
  <c r="E61"/>
  <c r="D61"/>
  <c r="F60"/>
  <c r="E60"/>
  <c r="D60"/>
  <c r="F59"/>
  <c r="E59"/>
  <c r="G59" s="1"/>
  <c r="D59"/>
  <c r="F58"/>
  <c r="E58"/>
  <c r="D58"/>
  <c r="F57"/>
  <c r="E57"/>
  <c r="D57"/>
  <c r="F56"/>
  <c r="E56"/>
  <c r="D56"/>
  <c r="F54"/>
  <c r="E54"/>
  <c r="D54"/>
  <c r="F53"/>
  <c r="E53"/>
  <c r="D53"/>
  <c r="F52"/>
  <c r="E52"/>
  <c r="D52"/>
  <c r="F51"/>
  <c r="E51"/>
  <c r="D51"/>
  <c r="F49"/>
  <c r="E49"/>
  <c r="D49"/>
  <c r="F48"/>
  <c r="E48"/>
  <c r="D48"/>
  <c r="F47"/>
  <c r="E47"/>
  <c r="D47"/>
  <c r="F46"/>
  <c r="E46"/>
  <c r="D46"/>
  <c r="F45"/>
  <c r="E45"/>
  <c r="D45"/>
  <c r="F44"/>
  <c r="E44"/>
  <c r="D44"/>
  <c r="F43"/>
  <c r="E43"/>
  <c r="G43" s="1"/>
  <c r="D43"/>
  <c r="F42"/>
  <c r="E42"/>
  <c r="D42"/>
  <c r="F41"/>
  <c r="E41"/>
  <c r="D41"/>
  <c r="F40"/>
  <c r="E40"/>
  <c r="D40"/>
  <c r="F39"/>
  <c r="E39"/>
  <c r="D39"/>
  <c r="F38"/>
  <c r="E38"/>
  <c r="D38"/>
  <c r="F37"/>
  <c r="E37"/>
  <c r="D37"/>
  <c r="F36"/>
  <c r="E36"/>
  <c r="D36"/>
  <c r="F35"/>
  <c r="E35"/>
  <c r="D35"/>
  <c r="F34"/>
  <c r="E34"/>
  <c r="D34"/>
  <c r="F31"/>
  <c r="E31"/>
  <c r="D31"/>
  <c r="D30" s="1"/>
  <c r="F29"/>
  <c r="E29"/>
  <c r="E28" s="1"/>
  <c r="D29"/>
  <c r="F27"/>
  <c r="E27"/>
  <c r="D27"/>
  <c r="F26"/>
  <c r="F24" s="1"/>
  <c r="E26"/>
  <c r="D26"/>
  <c r="F25"/>
  <c r="E25"/>
  <c r="D25"/>
  <c r="F23"/>
  <c r="E23"/>
  <c r="D23"/>
  <c r="D22" s="1"/>
  <c r="F21"/>
  <c r="E21"/>
  <c r="D21"/>
  <c r="F20"/>
  <c r="E20"/>
  <c r="D20"/>
  <c r="F19"/>
  <c r="E19"/>
  <c r="D19"/>
  <c r="F17"/>
  <c r="E17"/>
  <c r="E16" s="1"/>
  <c r="D17"/>
  <c r="G29"/>
  <c r="G48"/>
  <c r="G39"/>
  <c r="F30"/>
  <c r="E30"/>
  <c r="F28"/>
  <c r="F22"/>
  <c r="E22"/>
  <c r="F18"/>
  <c r="F16"/>
  <c r="G116" i="6"/>
  <c r="F115"/>
  <c r="F114" s="1"/>
  <c r="E115"/>
  <c r="D115"/>
  <c r="D114" s="1"/>
  <c r="G113"/>
  <c r="F112"/>
  <c r="G112" s="1"/>
  <c r="E112"/>
  <c r="D112"/>
  <c r="G111"/>
  <c r="G110"/>
  <c r="G109"/>
  <c r="G108"/>
  <c r="F107"/>
  <c r="E107"/>
  <c r="E103" s="1"/>
  <c r="D107"/>
  <c r="G106"/>
  <c r="G105"/>
  <c r="F104"/>
  <c r="E104"/>
  <c r="D104"/>
  <c r="D103"/>
  <c r="G101"/>
  <c r="F100"/>
  <c r="E100"/>
  <c r="D100"/>
  <c r="G99"/>
  <c r="F98"/>
  <c r="E98"/>
  <c r="D98"/>
  <c r="G97"/>
  <c r="G96"/>
  <c r="F95"/>
  <c r="E95"/>
  <c r="D95"/>
  <c r="G94"/>
  <c r="F93"/>
  <c r="E93"/>
  <c r="G93" s="1"/>
  <c r="D93"/>
  <c r="G91"/>
  <c r="F90"/>
  <c r="G90" s="1"/>
  <c r="E90"/>
  <c r="D90"/>
  <c r="G89"/>
  <c r="G88"/>
  <c r="G87"/>
  <c r="G86"/>
  <c r="G85"/>
  <c r="G84"/>
  <c r="F84"/>
  <c r="E84"/>
  <c r="D84"/>
  <c r="G83"/>
  <c r="G82"/>
  <c r="F81"/>
  <c r="F80" s="1"/>
  <c r="E81"/>
  <c r="E80" s="1"/>
  <c r="D81"/>
  <c r="G81" s="1"/>
  <c r="G79"/>
  <c r="G78"/>
  <c r="G77"/>
  <c r="G76"/>
  <c r="G75"/>
  <c r="G74"/>
  <c r="G73"/>
  <c r="F72"/>
  <c r="E72"/>
  <c r="D72"/>
  <c r="G72" s="1"/>
  <c r="G71"/>
  <c r="G70"/>
  <c r="F69"/>
  <c r="E69"/>
  <c r="D69"/>
  <c r="G68"/>
  <c r="G67"/>
  <c r="G66"/>
  <c r="G65"/>
  <c r="F64"/>
  <c r="E64"/>
  <c r="D64"/>
  <c r="G63"/>
  <c r="G62"/>
  <c r="G61"/>
  <c r="G60"/>
  <c r="G59"/>
  <c r="G58"/>
  <c r="G57"/>
  <c r="G56"/>
  <c r="F55"/>
  <c r="E55"/>
  <c r="D55"/>
  <c r="G54"/>
  <c r="G53"/>
  <c r="G52"/>
  <c r="G51"/>
  <c r="F50"/>
  <c r="G50" s="1"/>
  <c r="E50"/>
  <c r="D50"/>
  <c r="G49"/>
  <c r="G48"/>
  <c r="G47"/>
  <c r="G46"/>
  <c r="G45"/>
  <c r="G44"/>
  <c r="G43"/>
  <c r="G42"/>
  <c r="G41"/>
  <c r="G40"/>
  <c r="G39"/>
  <c r="G38"/>
  <c r="G37"/>
  <c r="G36"/>
  <c r="G35"/>
  <c r="G34"/>
  <c r="F33"/>
  <c r="E33"/>
  <c r="D33"/>
  <c r="G31"/>
  <c r="F30"/>
  <c r="E30"/>
  <c r="D30"/>
  <c r="G30" s="1"/>
  <c r="G29"/>
  <c r="F28"/>
  <c r="E28"/>
  <c r="D28"/>
  <c r="G27"/>
  <c r="G26"/>
  <c r="G25"/>
  <c r="F24"/>
  <c r="E24"/>
  <c r="G24" s="1"/>
  <c r="D24"/>
  <c r="G23"/>
  <c r="F22"/>
  <c r="E22"/>
  <c r="E15" s="1"/>
  <c r="D22"/>
  <c r="G21"/>
  <c r="G20"/>
  <c r="G19"/>
  <c r="F18"/>
  <c r="E18"/>
  <c r="D18"/>
  <c r="G18" s="1"/>
  <c r="G17"/>
  <c r="F16"/>
  <c r="E16"/>
  <c r="D16"/>
  <c r="G16" s="1"/>
  <c r="G116" i="3"/>
  <c r="F115"/>
  <c r="E115"/>
  <c r="G115" s="1"/>
  <c r="D115"/>
  <c r="F114"/>
  <c r="D114"/>
  <c r="G113"/>
  <c r="F112"/>
  <c r="E112"/>
  <c r="E103" s="1"/>
  <c r="D112"/>
  <c r="G111"/>
  <c r="G110"/>
  <c r="G109"/>
  <c r="G108"/>
  <c r="F107"/>
  <c r="F103" s="1"/>
  <c r="F102" s="1"/>
  <c r="E107"/>
  <c r="D107"/>
  <c r="D103" s="1"/>
  <c r="G106"/>
  <c r="G105"/>
  <c r="F104"/>
  <c r="E104"/>
  <c r="D104"/>
  <c r="G101"/>
  <c r="F100"/>
  <c r="E100"/>
  <c r="G100" s="1"/>
  <c r="D100"/>
  <c r="G99"/>
  <c r="F98"/>
  <c r="E98"/>
  <c r="E92" s="1"/>
  <c r="D98"/>
  <c r="G97"/>
  <c r="G96"/>
  <c r="F95"/>
  <c r="E95"/>
  <c r="D95"/>
  <c r="G94"/>
  <c r="F93"/>
  <c r="E93"/>
  <c r="D93"/>
  <c r="G91"/>
  <c r="F90"/>
  <c r="E90"/>
  <c r="D90"/>
  <c r="G89"/>
  <c r="G88"/>
  <c r="G87"/>
  <c r="G86"/>
  <c r="G85"/>
  <c r="F84"/>
  <c r="E84"/>
  <c r="D84"/>
  <c r="G84" s="1"/>
  <c r="G83"/>
  <c r="G82"/>
  <c r="F81"/>
  <c r="F80" s="1"/>
  <c r="E81"/>
  <c r="G81" s="1"/>
  <c r="D81"/>
  <c r="D80"/>
  <c r="G79"/>
  <c r="G78"/>
  <c r="G77"/>
  <c r="G76"/>
  <c r="G75"/>
  <c r="G74"/>
  <c r="G73"/>
  <c r="F72"/>
  <c r="E72"/>
  <c r="D72"/>
  <c r="G71"/>
  <c r="G70"/>
  <c r="F69"/>
  <c r="G69" s="1"/>
  <c r="E69"/>
  <c r="D69"/>
  <c r="G68"/>
  <c r="G67"/>
  <c r="G66"/>
  <c r="G65"/>
  <c r="F64"/>
  <c r="E64"/>
  <c r="D64"/>
  <c r="G63"/>
  <c r="G62"/>
  <c r="G61"/>
  <c r="G60"/>
  <c r="G59"/>
  <c r="G58"/>
  <c r="G57"/>
  <c r="G56"/>
  <c r="F55"/>
  <c r="E55"/>
  <c r="D55"/>
  <c r="G54"/>
  <c r="G53"/>
  <c r="G52"/>
  <c r="G51"/>
  <c r="F50"/>
  <c r="E50"/>
  <c r="D50"/>
  <c r="G49"/>
  <c r="G48"/>
  <c r="G47"/>
  <c r="G46"/>
  <c r="G45"/>
  <c r="G44"/>
  <c r="G43"/>
  <c r="G42"/>
  <c r="G41"/>
  <c r="G40"/>
  <c r="G39"/>
  <c r="G38"/>
  <c r="G37"/>
  <c r="G36"/>
  <c r="G35"/>
  <c r="G34"/>
  <c r="F33"/>
  <c r="E33"/>
  <c r="D33"/>
  <c r="G31"/>
  <c r="G30"/>
  <c r="F30"/>
  <c r="E30"/>
  <c r="D30"/>
  <c r="G29"/>
  <c r="F28"/>
  <c r="E28"/>
  <c r="D28"/>
  <c r="G27"/>
  <c r="G26"/>
  <c r="G25"/>
  <c r="F24"/>
  <c r="E24"/>
  <c r="D24"/>
  <c r="G24" s="1"/>
  <c r="G23"/>
  <c r="F22"/>
  <c r="F15" s="1"/>
  <c r="E22"/>
  <c r="D22"/>
  <c r="G21"/>
  <c r="G20"/>
  <c r="G19"/>
  <c r="F18"/>
  <c r="E18"/>
  <c r="G18" s="1"/>
  <c r="D18"/>
  <c r="G17"/>
  <c r="F16"/>
  <c r="E16"/>
  <c r="E15" s="1"/>
  <c r="D16"/>
  <c r="D15"/>
  <c r="G116" i="2"/>
  <c r="F115"/>
  <c r="F115" i="8" s="1"/>
  <c r="F114" s="1"/>
  <c r="E115" i="2"/>
  <c r="E115" i="8" s="1"/>
  <c r="E114" s="1"/>
  <c r="D115" i="2"/>
  <c r="E114"/>
  <c r="G113"/>
  <c r="F112"/>
  <c r="F112" i="8" s="1"/>
  <c r="E112" i="2"/>
  <c r="D112"/>
  <c r="G111"/>
  <c r="G110"/>
  <c r="G109"/>
  <c r="G108"/>
  <c r="F107"/>
  <c r="F103" s="1"/>
  <c r="E107"/>
  <c r="D107"/>
  <c r="G106"/>
  <c r="G105"/>
  <c r="F104"/>
  <c r="E104"/>
  <c r="D104"/>
  <c r="E103"/>
  <c r="G101"/>
  <c r="F100"/>
  <c r="F100" i="8" s="1"/>
  <c r="E100" i="2"/>
  <c r="E100" i="8" s="1"/>
  <c r="D100" i="2"/>
  <c r="D100" i="8" s="1"/>
  <c r="G99" i="2"/>
  <c r="F98"/>
  <c r="F98" i="8" s="1"/>
  <c r="E98" i="2"/>
  <c r="E98" i="8" s="1"/>
  <c r="D98" i="2"/>
  <c r="G97"/>
  <c r="G96"/>
  <c r="F95"/>
  <c r="F95" i="8" s="1"/>
  <c r="E95" i="2"/>
  <c r="D95"/>
  <c r="G94"/>
  <c r="F93"/>
  <c r="F93" i="8" s="1"/>
  <c r="E93" i="2"/>
  <c r="E93" i="8" s="1"/>
  <c r="D93" i="2"/>
  <c r="D93" i="8" s="1"/>
  <c r="E92" i="2"/>
  <c r="G91"/>
  <c r="F90"/>
  <c r="E90"/>
  <c r="E91" i="8" s="1"/>
  <c r="E90" s="1"/>
  <c r="D90" i="2"/>
  <c r="G90" s="1"/>
  <c r="G89"/>
  <c r="G88"/>
  <c r="G87"/>
  <c r="G86"/>
  <c r="G85"/>
  <c r="F84"/>
  <c r="E84"/>
  <c r="D84"/>
  <c r="G83"/>
  <c r="G82"/>
  <c r="F81"/>
  <c r="E81"/>
  <c r="D81"/>
  <c r="D81" i="8" s="1"/>
  <c r="D80" s="1"/>
  <c r="E80" i="2"/>
  <c r="G79"/>
  <c r="G78"/>
  <c r="G77"/>
  <c r="G76"/>
  <c r="G75"/>
  <c r="G74"/>
  <c r="G73"/>
  <c r="F72"/>
  <c r="E72"/>
  <c r="D72"/>
  <c r="G71"/>
  <c r="G70"/>
  <c r="F69"/>
  <c r="E69"/>
  <c r="E69" i="8" s="1"/>
  <c r="D69" i="2"/>
  <c r="G69" s="1"/>
  <c r="G68"/>
  <c r="G67"/>
  <c r="G66"/>
  <c r="G65"/>
  <c r="F64"/>
  <c r="E64"/>
  <c r="D64"/>
  <c r="G63"/>
  <c r="G62"/>
  <c r="G61"/>
  <c r="G60"/>
  <c r="G59"/>
  <c r="G58"/>
  <c r="G57"/>
  <c r="G56"/>
  <c r="F55"/>
  <c r="F55" i="8" s="1"/>
  <c r="E55" i="2"/>
  <c r="E55" i="8" s="1"/>
  <c r="D55" i="2"/>
  <c r="G54"/>
  <c r="G53"/>
  <c r="G52"/>
  <c r="G51"/>
  <c r="F50"/>
  <c r="E50"/>
  <c r="D50"/>
  <c r="G49"/>
  <c r="G48"/>
  <c r="G47"/>
  <c r="G46"/>
  <c r="G45"/>
  <c r="G44"/>
  <c r="G43"/>
  <c r="G42"/>
  <c r="G41"/>
  <c r="G40"/>
  <c r="G39"/>
  <c r="G38"/>
  <c r="G37"/>
  <c r="G36"/>
  <c r="G35"/>
  <c r="G34"/>
  <c r="F33"/>
  <c r="E33"/>
  <c r="D33"/>
  <c r="G31"/>
  <c r="G30"/>
  <c r="F30"/>
  <c r="E30"/>
  <c r="D30"/>
  <c r="G29"/>
  <c r="F28"/>
  <c r="E28"/>
  <c r="D28"/>
  <c r="G27"/>
  <c r="G26"/>
  <c r="G25"/>
  <c r="F24"/>
  <c r="E24"/>
  <c r="D24"/>
  <c r="G24" s="1"/>
  <c r="G23"/>
  <c r="F22"/>
  <c r="F15" s="1"/>
  <c r="E22"/>
  <c r="D22"/>
  <c r="G21"/>
  <c r="G20"/>
  <c r="G19"/>
  <c r="F18"/>
  <c r="E18"/>
  <c r="E15" s="1"/>
  <c r="D18"/>
  <c r="G17"/>
  <c r="F16"/>
  <c r="E16"/>
  <c r="D16"/>
  <c r="G48" i="1"/>
  <c r="G17"/>
  <c r="G19"/>
  <c r="G20"/>
  <c r="G21"/>
  <c r="G23"/>
  <c r="G25"/>
  <c r="G26"/>
  <c r="G27"/>
  <c r="G29"/>
  <c r="G31"/>
  <c r="G34"/>
  <c r="G35"/>
  <c r="G36"/>
  <c r="G37"/>
  <c r="G38"/>
  <c r="G39"/>
  <c r="G40"/>
  <c r="G41"/>
  <c r="G42"/>
  <c r="G43"/>
  <c r="G44"/>
  <c r="G45"/>
  <c r="G46"/>
  <c r="G47"/>
  <c r="G49"/>
  <c r="G51"/>
  <c r="G52"/>
  <c r="G53"/>
  <c r="G54"/>
  <c r="G56"/>
  <c r="G57"/>
  <c r="G58"/>
  <c r="G59"/>
  <c r="G60"/>
  <c r="G61"/>
  <c r="G62"/>
  <c r="G63"/>
  <c r="G65"/>
  <c r="G66"/>
  <c r="G67"/>
  <c r="G68"/>
  <c r="G70"/>
  <c r="G71"/>
  <c r="G73"/>
  <c r="G74"/>
  <c r="G75"/>
  <c r="G76"/>
  <c r="G77"/>
  <c r="G78"/>
  <c r="G79"/>
  <c r="G82"/>
  <c r="G83"/>
  <c r="G85"/>
  <c r="G86"/>
  <c r="G87"/>
  <c r="G88"/>
  <c r="G89"/>
  <c r="G91"/>
  <c r="G94"/>
  <c r="G96"/>
  <c r="G97"/>
  <c r="G99"/>
  <c r="G101"/>
  <c r="G105"/>
  <c r="G106"/>
  <c r="G108"/>
  <c r="G109"/>
  <c r="G110"/>
  <c r="G111"/>
  <c r="G113"/>
  <c r="G116"/>
  <c r="E84"/>
  <c r="F84"/>
  <c r="D84"/>
  <c r="E90"/>
  <c r="F90"/>
  <c r="E104"/>
  <c r="F104"/>
  <c r="E16"/>
  <c r="F16"/>
  <c r="E18"/>
  <c r="F18"/>
  <c r="E22"/>
  <c r="F22"/>
  <c r="E24"/>
  <c r="F24"/>
  <c r="E28"/>
  <c r="F28"/>
  <c r="E30"/>
  <c r="F30"/>
  <c r="E33"/>
  <c r="F33"/>
  <c r="E50"/>
  <c r="F50"/>
  <c r="E55"/>
  <c r="F55"/>
  <c r="E69"/>
  <c r="F69"/>
  <c r="E72"/>
  <c r="F72"/>
  <c r="D72"/>
  <c r="E81"/>
  <c r="E80" s="1"/>
  <c r="F81"/>
  <c r="F80" s="1"/>
  <c r="E93"/>
  <c r="F93"/>
  <c r="E95"/>
  <c r="F95"/>
  <c r="E98"/>
  <c r="F98"/>
  <c r="E100"/>
  <c r="F100"/>
  <c r="E107"/>
  <c r="F107"/>
  <c r="D107"/>
  <c r="G35" i="8" l="1"/>
  <c r="G60"/>
  <c r="G63"/>
  <c r="F32" i="2"/>
  <c r="G33"/>
  <c r="E32"/>
  <c r="E14" s="1"/>
  <c r="G103" i="3"/>
  <c r="E112" i="8"/>
  <c r="E103" s="1"/>
  <c r="E102" s="1"/>
  <c r="D84"/>
  <c r="F81"/>
  <c r="F80" s="1"/>
  <c r="F72"/>
  <c r="G116"/>
  <c r="G103" i="6"/>
  <c r="E81" i="8"/>
  <c r="E80" s="1"/>
  <c r="F91"/>
  <c r="F90" s="1"/>
  <c r="G96"/>
  <c r="E95"/>
  <c r="G28" i="2"/>
  <c r="G64"/>
  <c r="G72"/>
  <c r="F80"/>
  <c r="G95"/>
  <c r="G104"/>
  <c r="G112"/>
  <c r="D114"/>
  <c r="G28" i="3"/>
  <c r="G64"/>
  <c r="G98"/>
  <c r="G104"/>
  <c r="G33" i="6"/>
  <c r="G69"/>
  <c r="E32"/>
  <c r="G100"/>
  <c r="F103"/>
  <c r="F102" s="1"/>
  <c r="G115"/>
  <c r="G20" i="8"/>
  <c r="E24"/>
  <c r="D72"/>
  <c r="F104"/>
  <c r="D112"/>
  <c r="G15" i="3"/>
  <c r="G18" i="2"/>
  <c r="G55"/>
  <c r="G84"/>
  <c r="G98"/>
  <c r="G107"/>
  <c r="G22" i="3"/>
  <c r="G51" i="8"/>
  <c r="G55" i="3"/>
  <c r="E80"/>
  <c r="G95"/>
  <c r="F15" i="6"/>
  <c r="G28"/>
  <c r="G64"/>
  <c r="D80"/>
  <c r="E92"/>
  <c r="G98"/>
  <c r="G104"/>
  <c r="G17" i="8"/>
  <c r="G19"/>
  <c r="G25"/>
  <c r="D91"/>
  <c r="D90" s="1"/>
  <c r="G90" s="1"/>
  <c r="G22" i="2"/>
  <c r="G16"/>
  <c r="G50"/>
  <c r="D80"/>
  <c r="G80" s="1"/>
  <c r="G81"/>
  <c r="F92"/>
  <c r="D103"/>
  <c r="D102" s="1"/>
  <c r="F114"/>
  <c r="G114" s="1"/>
  <c r="G16" i="3"/>
  <c r="G50"/>
  <c r="G90"/>
  <c r="G93"/>
  <c r="G112"/>
  <c r="G22" i="6"/>
  <c r="G55"/>
  <c r="G95"/>
  <c r="F33" i="8"/>
  <c r="D64"/>
  <c r="G72" i="3"/>
  <c r="G47" i="8"/>
  <c r="G33" i="3"/>
  <c r="E32"/>
  <c r="E14" s="1"/>
  <c r="F32"/>
  <c r="F50" i="8"/>
  <c r="D28"/>
  <c r="G28" s="1"/>
  <c r="D16"/>
  <c r="E18"/>
  <c r="E15" s="1"/>
  <c r="D24"/>
  <c r="G24" s="1"/>
  <c r="G27"/>
  <c r="G31"/>
  <c r="G34"/>
  <c r="E33"/>
  <c r="G38"/>
  <c r="G42"/>
  <c r="G46"/>
  <c r="E64"/>
  <c r="G68"/>
  <c r="E84"/>
  <c r="F84"/>
  <c r="G88"/>
  <c r="F92"/>
  <c r="G108"/>
  <c r="E107"/>
  <c r="F107"/>
  <c r="F69"/>
  <c r="G69" s="1"/>
  <c r="E104"/>
  <c r="G104" s="1"/>
  <c r="F103"/>
  <c r="F102" s="1"/>
  <c r="D18"/>
  <c r="G21"/>
  <c r="G23"/>
  <c r="G26"/>
  <c r="G52"/>
  <c r="F64"/>
  <c r="G67"/>
  <c r="E72"/>
  <c r="G76"/>
  <c r="G30"/>
  <c r="F15"/>
  <c r="G22"/>
  <c r="E92"/>
  <c r="G80"/>
  <c r="G71"/>
  <c r="G75"/>
  <c r="G79"/>
  <c r="G83"/>
  <c r="G87"/>
  <c r="D95"/>
  <c r="G99"/>
  <c r="D107"/>
  <c r="G111"/>
  <c r="D115"/>
  <c r="G100"/>
  <c r="D33"/>
  <c r="G37"/>
  <c r="G41"/>
  <c r="G45"/>
  <c r="D50"/>
  <c r="G54"/>
  <c r="G58"/>
  <c r="G62"/>
  <c r="G66"/>
  <c r="G70"/>
  <c r="G74"/>
  <c r="G78"/>
  <c r="G82"/>
  <c r="G86"/>
  <c r="G94"/>
  <c r="D98"/>
  <c r="G98" s="1"/>
  <c r="G106"/>
  <c r="G110"/>
  <c r="G112"/>
  <c r="G36"/>
  <c r="G40"/>
  <c r="G44"/>
  <c r="G49"/>
  <c r="G53"/>
  <c r="G57"/>
  <c r="G61"/>
  <c r="G65"/>
  <c r="G73"/>
  <c r="G77"/>
  <c r="G81"/>
  <c r="G85"/>
  <c r="G89"/>
  <c r="G93"/>
  <c r="G97"/>
  <c r="G101"/>
  <c r="G105"/>
  <c r="G109"/>
  <c r="G113"/>
  <c r="G80" i="6"/>
  <c r="F32"/>
  <c r="D102"/>
  <c r="E114"/>
  <c r="F92"/>
  <c r="G107"/>
  <c r="D32"/>
  <c r="D15"/>
  <c r="D92"/>
  <c r="G92" s="1"/>
  <c r="G80" i="3"/>
  <c r="E114"/>
  <c r="G107"/>
  <c r="D32"/>
  <c r="D14" s="1"/>
  <c r="D102"/>
  <c r="F92"/>
  <c r="D92"/>
  <c r="G92" s="1"/>
  <c r="G103" i="2"/>
  <c r="E102"/>
  <c r="D32"/>
  <c r="G93"/>
  <c r="G100"/>
  <c r="G115"/>
  <c r="D15"/>
  <c r="D92"/>
  <c r="G92" s="1"/>
  <c r="G107" i="1"/>
  <c r="E92"/>
  <c r="G72"/>
  <c r="F15"/>
  <c r="E15"/>
  <c r="G84"/>
  <c r="F92"/>
  <c r="E112"/>
  <c r="E103" s="1"/>
  <c r="F112"/>
  <c r="F103" s="1"/>
  <c r="E115"/>
  <c r="E114" s="1"/>
  <c r="F115"/>
  <c r="F114" s="1"/>
  <c r="D115"/>
  <c r="G91" i="8" l="1"/>
  <c r="E117" i="2"/>
  <c r="G32"/>
  <c r="F14"/>
  <c r="G72" i="8"/>
  <c r="G107"/>
  <c r="E50"/>
  <c r="E32" s="1"/>
  <c r="E14" s="1"/>
  <c r="E117" s="1"/>
  <c r="F102" i="2"/>
  <c r="F117" s="1"/>
  <c r="G84" i="8"/>
  <c r="F14" i="3"/>
  <c r="F117" s="1"/>
  <c r="G50" i="8"/>
  <c r="G102" i="2"/>
  <c r="F14" i="6"/>
  <c r="F117" s="1"/>
  <c r="G18" i="8"/>
  <c r="G56"/>
  <c r="E14" i="6"/>
  <c r="G64" i="8"/>
  <c r="G32" i="3"/>
  <c r="F32" i="8"/>
  <c r="F14" s="1"/>
  <c r="F117" s="1"/>
  <c r="G16"/>
  <c r="D15"/>
  <c r="G15" s="1"/>
  <c r="G33"/>
  <c r="G115"/>
  <c r="D114"/>
  <c r="G114" s="1"/>
  <c r="G95"/>
  <c r="D92"/>
  <c r="G92" s="1"/>
  <c r="D103"/>
  <c r="G15" i="6"/>
  <c r="D14"/>
  <c r="G114"/>
  <c r="E102"/>
  <c r="G32"/>
  <c r="G114" i="3"/>
  <c r="E102"/>
  <c r="E117" s="1"/>
  <c r="G14"/>
  <c r="D117"/>
  <c r="G15" i="2"/>
  <c r="D14"/>
  <c r="F102" i="1"/>
  <c r="G115"/>
  <c r="E102"/>
  <c r="D114"/>
  <c r="G114" s="1"/>
  <c r="D33"/>
  <c r="G33" s="1"/>
  <c r="E117" i="6" l="1"/>
  <c r="G102"/>
  <c r="G103" i="8"/>
  <c r="D102"/>
  <c r="G102" s="1"/>
  <c r="G14" i="6"/>
  <c r="D117"/>
  <c r="G117" s="1"/>
  <c r="G102" i="3"/>
  <c r="G117"/>
  <c r="G14" i="2"/>
  <c r="D117"/>
  <c r="G117" s="1"/>
  <c r="D28" i="1"/>
  <c r="G28" s="1"/>
  <c r="F64" l="1"/>
  <c r="F32" s="1"/>
  <c r="E64"/>
  <c r="E32" s="1"/>
  <c r="D69"/>
  <c r="G69" s="1"/>
  <c r="D90"/>
  <c r="G90" s="1"/>
  <c r="D112"/>
  <c r="G112" s="1"/>
  <c r="D104"/>
  <c r="G104" s="1"/>
  <c r="D100"/>
  <c r="G100" s="1"/>
  <c r="D98"/>
  <c r="G98" s="1"/>
  <c r="D95"/>
  <c r="G95" s="1"/>
  <c r="D93"/>
  <c r="G93" s="1"/>
  <c r="D81"/>
  <c r="G81" s="1"/>
  <c r="D64"/>
  <c r="D55"/>
  <c r="D50"/>
  <c r="G50" s="1"/>
  <c r="D30"/>
  <c r="G30" s="1"/>
  <c r="D24"/>
  <c r="G24" s="1"/>
  <c r="D22"/>
  <c r="G22" s="1"/>
  <c r="D18"/>
  <c r="G18" s="1"/>
  <c r="D16"/>
  <c r="G55" l="1"/>
  <c r="D55" i="8"/>
  <c r="G64" i="1"/>
  <c r="G16"/>
  <c r="D15"/>
  <c r="D32"/>
  <c r="G32" s="1"/>
  <c r="D92"/>
  <c r="G92" s="1"/>
  <c r="D103"/>
  <c r="D80"/>
  <c r="G80" s="1"/>
  <c r="D32" i="8" l="1"/>
  <c r="G55"/>
  <c r="G15" i="1"/>
  <c r="D14"/>
  <c r="D102"/>
  <c r="G102" s="1"/>
  <c r="G103"/>
  <c r="E14"/>
  <c r="F14"/>
  <c r="F117" s="1"/>
  <c r="D14" i="8" l="1"/>
  <c r="G32"/>
  <c r="G14" i="1"/>
  <c r="E117"/>
  <c r="D117"/>
  <c r="G14" i="8" l="1"/>
  <c r="D117"/>
  <c r="G117" s="1"/>
  <c r="G117" i="1"/>
  <c r="G6" i="8" s="1"/>
  <c r="G9" s="1"/>
</calcChain>
</file>

<file path=xl/sharedStrings.xml><?xml version="1.0" encoding="utf-8"?>
<sst xmlns="http://schemas.openxmlformats.org/spreadsheetml/2006/main" count="573" uniqueCount="140">
  <si>
    <t xml:space="preserve">НАЗИВ УСТАНОВЕ: </t>
  </si>
  <si>
    <t>04 - Сопствени приход</t>
  </si>
  <si>
    <t>ПЛАНИРАНИ РАСХОДИ И ИЗДАЦИ</t>
  </si>
  <si>
    <t>Извор 01 - Редовни</t>
  </si>
  <si>
    <t>Извор 01 - Програми</t>
  </si>
  <si>
    <t>Манифестације</t>
  </si>
  <si>
    <t>Извор 01 - укупно</t>
  </si>
  <si>
    <t>Извор 04 - Редовни</t>
  </si>
  <si>
    <t>Извор 04 - Програми</t>
  </si>
  <si>
    <t>Извор 04 - укупно</t>
  </si>
  <si>
    <t>ТЕКУЋИ РАСХОДИ</t>
  </si>
  <si>
    <t>РАСХОДИ ЗА ЗАПОСЛЕНЕ</t>
  </si>
  <si>
    <t>ПЛАТЕ И ДОДАЦИ ЗАПОСЛЕНИХ</t>
  </si>
  <si>
    <t>Плате и додаци запослених</t>
  </si>
  <si>
    <t>СОЦИЈАЛНИ ДОПРИНОСИ НА ТЕРЕТ</t>
  </si>
  <si>
    <t>Допринос за пензијско и инвалидско осигурање</t>
  </si>
  <si>
    <t>Допринос за здравствено осигурање</t>
  </si>
  <si>
    <t>Допринос за незапосленост</t>
  </si>
  <si>
    <t>НАКНАДЕ У НАТУРИ</t>
  </si>
  <si>
    <t>Накнаде у натури</t>
  </si>
  <si>
    <t>СОЦИЈАЛНА ДАВАЊА ЗАПОСЛЕНИМА</t>
  </si>
  <si>
    <t>Исплата накнада за време одсуства</t>
  </si>
  <si>
    <t>Отпремнине и помоћи</t>
  </si>
  <si>
    <t>Помоћ у медицинском лечењу запосленог</t>
  </si>
  <si>
    <t>НАКНАДЕ ЗА ЗАПОСЛЕНЕ</t>
  </si>
  <si>
    <t>Накнаде за запослене</t>
  </si>
  <si>
    <t>НАГРАДЕ, БОНУСИ И ОСТАЛИ ПОС</t>
  </si>
  <si>
    <t>Награде, бонуси и остали посебни расходи</t>
  </si>
  <si>
    <t>КОРИШЋЕЊЕ УСЛУГА И РОБА</t>
  </si>
  <si>
    <t>СТАЛНИ ТРОШКОВИ</t>
  </si>
  <si>
    <t>Трошкови платног промета и банкарских услуга</t>
  </si>
  <si>
    <t>Електрична енергија</t>
  </si>
  <si>
    <t>Природни гас</t>
  </si>
  <si>
    <t>Угаљ</t>
  </si>
  <si>
    <t>Централно грејање</t>
  </si>
  <si>
    <t>Водовод и канализација</t>
  </si>
  <si>
    <t>Услуге дератизације</t>
  </si>
  <si>
    <t>Заштита имовине</t>
  </si>
  <si>
    <t>Услуге чишћења (ЈКПГрадска чистоћа)</t>
  </si>
  <si>
    <t>Услуге чишћења</t>
  </si>
  <si>
    <t>Допринос за коришћење грађ. земљишта</t>
  </si>
  <si>
    <t>Услуге комуникација</t>
  </si>
  <si>
    <t>Трошкови осигурања</t>
  </si>
  <si>
    <t>Закуп имовине и опреме</t>
  </si>
  <si>
    <t>Остали трошкови</t>
  </si>
  <si>
    <t>ТРОШКОВИ ПУТОВАЊА</t>
  </si>
  <si>
    <t>Трошкови сл. пут. у земљи</t>
  </si>
  <si>
    <t>Трошкови сл. пут. у иностр.</t>
  </si>
  <si>
    <t>Трошкови путовања у оквиру редовног рада</t>
  </si>
  <si>
    <t>Остали трошкови транспорта</t>
  </si>
  <si>
    <t>УСЛУГЕ ПО УГОВОРУ</t>
  </si>
  <si>
    <t>Административне услуге</t>
  </si>
  <si>
    <t>Компјутерске услуге</t>
  </si>
  <si>
    <t>Услуге образовања и усавршав</t>
  </si>
  <si>
    <t>Услуге информисања</t>
  </si>
  <si>
    <t>Стручне услуге</t>
  </si>
  <si>
    <t>Услуге за домаћинство и угоститељство</t>
  </si>
  <si>
    <t>Репрезентација</t>
  </si>
  <si>
    <t>Остале опште услуге</t>
  </si>
  <si>
    <t>СПЕЦИЈАЛИЗОВАНЕ УСЛУГЕ</t>
  </si>
  <si>
    <t>Услуге образовања, културе и спорта</t>
  </si>
  <si>
    <t>Медицинске услуге</t>
  </si>
  <si>
    <t>Услуге очувања животне средине</t>
  </si>
  <si>
    <t>Устале специјализоване услуге</t>
  </si>
  <si>
    <t>ТЕКУЋЕ ПОПРАВКЕ И ОДРЖАВАЊЕ</t>
  </si>
  <si>
    <t>Текуће поп. и одрж. зграда и</t>
  </si>
  <si>
    <t>Текуће поп. и одрж. опреме</t>
  </si>
  <si>
    <t>МАТЕРИЈАЛ</t>
  </si>
  <si>
    <t>Административни материјал</t>
  </si>
  <si>
    <t>Материјали за образовање и усавршавање запослених</t>
  </si>
  <si>
    <t>Материјали за саобраћај</t>
  </si>
  <si>
    <t>Материјали за очување животне средине и науке</t>
  </si>
  <si>
    <t>Материјали за образовање, културу и спорт</t>
  </si>
  <si>
    <t>Материјали за одржавање хигијене и угоститељство</t>
  </si>
  <si>
    <t>Материјали за посебне намене</t>
  </si>
  <si>
    <t>УПОТРЕБА ОСНОВНИХ СРЕДСТАВА</t>
  </si>
  <si>
    <t>Амортизација зграда и грађевинских објеката</t>
  </si>
  <si>
    <t>Амортизација опреме</t>
  </si>
  <si>
    <t>Пратећи трошкови задуживања</t>
  </si>
  <si>
    <t>Отплата камата на домаће хартије од вредности</t>
  </si>
  <si>
    <t>Отплата камата пословним банкама</t>
  </si>
  <si>
    <t>Негативне курсне разлике</t>
  </si>
  <si>
    <t>Казне за кашњење</t>
  </si>
  <si>
    <t>Пратећи трошкови задуживања (камате...)</t>
  </si>
  <si>
    <t>ДОНАЦИЈЕ, ДОТАЦИЈЕ И ТРАНСФЕРИ</t>
  </si>
  <si>
    <t>Остале текуће дотације и трансфери</t>
  </si>
  <si>
    <t>ОСТАЛИ РАСХОДИ</t>
  </si>
  <si>
    <t>ДОТАЦИЈЕ НЕВЛАДИНИМ ОРГАНИЗАЦИЈАМА</t>
  </si>
  <si>
    <t>Дотације осталим непрофитним институцијама</t>
  </si>
  <si>
    <t>ПОРЕЗИ, ОБАВЕЗНЕ ТАКСЕ И КАЗ</t>
  </si>
  <si>
    <t>Остали порези</t>
  </si>
  <si>
    <t>Обавезне таксе</t>
  </si>
  <si>
    <t>НОВЧАНЕ КАЗНЕ И ПЕНАЛИ ПО РЕ</t>
  </si>
  <si>
    <t>Новчане казне и пенали по ренали</t>
  </si>
  <si>
    <t>Остале нкнаде штете</t>
  </si>
  <si>
    <t>Накнаде штете</t>
  </si>
  <si>
    <t>ИЗДАЦИ ЗА НЕФИНАНСИЈСКУ ИМОВ</t>
  </si>
  <si>
    <t>ОСНОВНА СРЕДСТВА</t>
  </si>
  <si>
    <t>ЗГРАДЕ И ГРАЂЕВИНСКИ ОБЈЕКТИ</t>
  </si>
  <si>
    <t>Капитално одржавање зграда и објеката</t>
  </si>
  <si>
    <t>Пројектно планирање</t>
  </si>
  <si>
    <t>МАШИНЕ И ОПРЕМА</t>
  </si>
  <si>
    <t>Административна опрема</t>
  </si>
  <si>
    <t>Опрема за образовање, науку,</t>
  </si>
  <si>
    <t>Опрема за јавну безбедност</t>
  </si>
  <si>
    <t>Опрема за производњу, моторнних</t>
  </si>
  <si>
    <t>НЕМАТЕРИЈАЛНА ИМОВИНА</t>
  </si>
  <si>
    <t>Нематеријална имовине</t>
  </si>
  <si>
    <t>ЗАЛИХЕ</t>
  </si>
  <si>
    <t>ЗАЛИХЕ РОБЕ ЗА ДАЉУ ПРОДАЈУ</t>
  </si>
  <si>
    <t>Залихе робе за даљу продају</t>
  </si>
  <si>
    <t>4+5</t>
  </si>
  <si>
    <t>УКУПНИ РАСХОДИ И ИЗДАЦИ</t>
  </si>
  <si>
    <t>НАПОМЕНА:  Табеле су под формулом, молимо вас да износе уносите искључиво у бела поља и не мењате задату формулу!</t>
  </si>
  <si>
    <t>средства буџетске резерве</t>
  </si>
  <si>
    <t>Извор 01 - Манифестације</t>
  </si>
  <si>
    <t>ИЗВОР 04</t>
  </si>
  <si>
    <t>ИЗВОР 01</t>
  </si>
  <si>
    <t>УКУПНО</t>
  </si>
  <si>
    <t>Извор 04 - Манифестације</t>
  </si>
  <si>
    <t>ИЗВОР 07 - република</t>
  </si>
  <si>
    <t>Извор 07 - Редовни</t>
  </si>
  <si>
    <t>Извор 07 - Програми</t>
  </si>
  <si>
    <t>Извор 07 - Манифестације</t>
  </si>
  <si>
    <t>Извор 07 - укупно</t>
  </si>
  <si>
    <t>УКУПНО - Редовни</t>
  </si>
  <si>
    <t>УКУПНО - Програми</t>
  </si>
  <si>
    <t>УКУПНО - Манифестације</t>
  </si>
  <si>
    <t>УКУПНО сви извори</t>
  </si>
  <si>
    <t>07 - Република</t>
  </si>
  <si>
    <t xml:space="preserve">01 - Град Београд </t>
  </si>
  <si>
    <t>Једнократна помоћ за породиље</t>
  </si>
  <si>
    <t>Закуп лизинг опреме</t>
  </si>
  <si>
    <t xml:space="preserve"> Програми</t>
  </si>
  <si>
    <t xml:space="preserve"> Редовни</t>
  </si>
  <si>
    <t>укупно</t>
  </si>
  <si>
    <t xml:space="preserve">ФИНАНСИЈСКИ ПЛАН ПРИХОДА И РАСХОДА ЗА 2019. ГОДИНУ </t>
  </si>
  <si>
    <t>Plan 2019</t>
  </si>
  <si>
    <t>Буџетска резерва 2019.</t>
  </si>
  <si>
    <t>НАЗИВ УСТАНОВЕ: КУЛТУРНИ ЦЕНТАР БЕОГРАДА</t>
  </si>
</sst>
</file>

<file path=xl/styles.xml><?xml version="1.0" encoding="utf-8"?>
<styleSheet xmlns="http://schemas.openxmlformats.org/spreadsheetml/2006/main">
  <numFmts count="1">
    <numFmt numFmtId="164" formatCode="#,##0.00;[Red]#,##0.00"/>
  </numFmts>
  <fonts count="15">
    <font>
      <sz val="11"/>
      <color theme="1"/>
      <name val="Calibri"/>
      <family val="2"/>
      <charset val="238"/>
      <scheme val="minor"/>
    </font>
    <font>
      <b/>
      <sz val="9"/>
      <color indexed="8"/>
      <name val="Arial Narrow"/>
      <family val="2"/>
      <charset val="1"/>
    </font>
    <font>
      <b/>
      <sz val="11"/>
      <color indexed="8"/>
      <name val="Calibri"/>
      <family val="2"/>
      <charset val="1"/>
    </font>
    <font>
      <sz val="9"/>
      <color indexed="8"/>
      <name val="Arial Narrow"/>
      <family val="2"/>
      <charset val="1"/>
    </font>
    <font>
      <sz val="9"/>
      <color indexed="8"/>
      <name val="Arial Narrow"/>
      <family val="2"/>
    </font>
    <font>
      <b/>
      <sz val="8"/>
      <color indexed="8"/>
      <name val="Arial Narrow"/>
      <family val="2"/>
      <charset val="1"/>
    </font>
    <font>
      <sz val="8"/>
      <color indexed="8"/>
      <name val="Arial Narrow"/>
      <family val="2"/>
      <charset val="1"/>
    </font>
    <font>
      <sz val="8"/>
      <color indexed="8"/>
      <name val="Arial Narrow"/>
      <family val="2"/>
    </font>
    <font>
      <sz val="8"/>
      <name val="Arial Narrow"/>
      <family val="2"/>
    </font>
    <font>
      <b/>
      <sz val="9"/>
      <color theme="1"/>
      <name val="Arial Narrow"/>
      <family val="2"/>
    </font>
    <font>
      <b/>
      <sz val="10"/>
      <color indexed="8"/>
      <name val="Arial Narrow"/>
      <family val="2"/>
    </font>
    <font>
      <b/>
      <sz val="8"/>
      <color indexed="8"/>
      <name val="Arial Narrow"/>
      <family val="2"/>
    </font>
    <font>
      <sz val="11"/>
      <color rgb="FFFF0000"/>
      <name val="Calibri"/>
      <family val="2"/>
      <charset val="238"/>
      <scheme val="minor"/>
    </font>
    <font>
      <sz val="8"/>
      <color rgb="FFFF0000"/>
      <name val="Arial Narrow"/>
      <family val="2"/>
      <charset val="1"/>
    </font>
    <font>
      <b/>
      <sz val="8"/>
      <color rgb="FFFF0000"/>
      <name val="Arial Narrow"/>
      <family val="2"/>
      <charset val="1"/>
    </font>
  </fonts>
  <fills count="16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6" tint="0.59999389629810485"/>
        <bgColor indexed="31"/>
      </patternFill>
    </fill>
    <fill>
      <patternFill patternType="solid">
        <fgColor theme="9" tint="0.59999389629810485"/>
        <bgColor indexed="47"/>
      </patternFill>
    </fill>
    <fill>
      <patternFill patternType="solid">
        <fgColor theme="4" tint="0.59999389629810485"/>
        <bgColor indexed="44"/>
      </patternFill>
    </fill>
    <fill>
      <patternFill patternType="solid">
        <fgColor theme="3" tint="0.79998168889431442"/>
        <bgColor indexed="44"/>
      </patternFill>
    </fill>
    <fill>
      <patternFill patternType="solid">
        <fgColor theme="9" tint="0.59999389629810485"/>
        <bgColor indexed="4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59999389629810485"/>
        <bgColor indexed="44"/>
      </patternFill>
    </fill>
    <fill>
      <patternFill patternType="solid">
        <fgColor theme="5" tint="0.59999389629810485"/>
        <bgColor indexed="46"/>
      </patternFill>
    </fill>
    <fill>
      <patternFill patternType="solid">
        <fgColor theme="5" tint="0.59999389629810485"/>
        <bgColor indexed="44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44"/>
      </patternFill>
    </fill>
    <fill>
      <patternFill patternType="solid">
        <fgColor theme="9" tint="0.59999389629810485"/>
        <bgColor indexed="45"/>
      </patternFill>
    </fill>
  </fills>
  <borders count="46">
    <border>
      <left/>
      <right/>
      <top/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8"/>
      </left>
      <right/>
      <top style="thin">
        <color indexed="63"/>
      </top>
      <bottom style="thin">
        <color indexed="63"/>
      </bottom>
      <diagonal/>
    </border>
    <border>
      <left style="medium">
        <color indexed="8"/>
      </left>
      <right/>
      <top style="thin">
        <color indexed="63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/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3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63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63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1">
    <xf numFmtId="0" fontId="0" fillId="0" borderId="0" xfId="0"/>
    <xf numFmtId="0" fontId="0" fillId="0" borderId="0" xfId="0"/>
    <xf numFmtId="0" fontId="1" fillId="0" borderId="0" xfId="0" applyFont="1"/>
    <xf numFmtId="0" fontId="1" fillId="0" borderId="0" xfId="0" applyFont="1" applyFill="1"/>
    <xf numFmtId="4" fontId="1" fillId="0" borderId="0" xfId="0" applyNumberFormat="1" applyFont="1"/>
    <xf numFmtId="0" fontId="2" fillId="0" borderId="0" xfId="0" applyFont="1" applyFill="1"/>
    <xf numFmtId="0" fontId="3" fillId="0" borderId="0" xfId="0" applyFont="1"/>
    <xf numFmtId="0" fontId="3" fillId="0" borderId="0" xfId="0" applyFont="1" applyFill="1"/>
    <xf numFmtId="4" fontId="3" fillId="0" borderId="0" xfId="0" applyNumberFormat="1" applyFont="1"/>
    <xf numFmtId="0" fontId="0" fillId="0" borderId="0" xfId="0" applyFill="1"/>
    <xf numFmtId="0" fontId="1" fillId="0" borderId="0" xfId="0" applyFont="1" applyBorder="1"/>
    <xf numFmtId="0" fontId="1" fillId="0" borderId="0" xfId="0" applyFont="1" applyBorder="1" applyAlignment="1">
      <alignment horizontal="left"/>
    </xf>
    <xf numFmtId="164" fontId="3" fillId="0" borderId="0" xfId="0" applyNumberFormat="1" applyFont="1" applyBorder="1"/>
    <xf numFmtId="164" fontId="3" fillId="2" borderId="0" xfId="0" applyNumberFormat="1" applyFont="1" applyFill="1" applyBorder="1"/>
    <xf numFmtId="4" fontId="5" fillId="2" borderId="6" xfId="0" applyNumberFormat="1" applyFont="1" applyFill="1" applyBorder="1"/>
    <xf numFmtId="4" fontId="5" fillId="2" borderId="5" xfId="0" applyNumberFormat="1" applyFont="1" applyFill="1" applyBorder="1"/>
    <xf numFmtId="4" fontId="5" fillId="0" borderId="5" xfId="0" applyNumberFormat="1" applyFont="1" applyFill="1" applyBorder="1"/>
    <xf numFmtId="4" fontId="5" fillId="0" borderId="5" xfId="0" applyNumberFormat="1" applyFont="1" applyBorder="1"/>
    <xf numFmtId="0" fontId="0" fillId="0" borderId="0" xfId="0" applyFont="1" applyFill="1"/>
    <xf numFmtId="4" fontId="5" fillId="2" borderId="7" xfId="0" applyNumberFormat="1" applyFont="1" applyFill="1" applyBorder="1"/>
    <xf numFmtId="4" fontId="5" fillId="3" borderId="6" xfId="0" applyNumberFormat="1" applyFont="1" applyFill="1" applyBorder="1"/>
    <xf numFmtId="4" fontId="5" fillId="3" borderId="5" xfId="0" applyNumberFormat="1" applyFont="1" applyFill="1" applyBorder="1"/>
    <xf numFmtId="4" fontId="5" fillId="2" borderId="5" xfId="0" applyNumberFormat="1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4" fontId="5" fillId="3" borderId="11" xfId="0" applyNumberFormat="1" applyFont="1" applyFill="1" applyBorder="1"/>
    <xf numFmtId="4" fontId="5" fillId="2" borderId="11" xfId="0" applyNumberFormat="1" applyFont="1" applyFill="1" applyBorder="1"/>
    <xf numFmtId="4" fontId="5" fillId="3" borderId="9" xfId="0" applyNumberFormat="1" applyFont="1" applyFill="1" applyBorder="1"/>
    <xf numFmtId="4" fontId="5" fillId="2" borderId="9" xfId="0" applyNumberFormat="1" applyFont="1" applyFill="1" applyBorder="1"/>
    <xf numFmtId="4" fontId="5" fillId="0" borderId="9" xfId="0" applyNumberFormat="1" applyFont="1" applyFill="1" applyBorder="1"/>
    <xf numFmtId="4" fontId="5" fillId="0" borderId="9" xfId="0" applyNumberFormat="1" applyFont="1" applyBorder="1"/>
    <xf numFmtId="4" fontId="5" fillId="2" borderId="14" xfId="0" applyNumberFormat="1" applyFont="1" applyFill="1" applyBorder="1"/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3" fillId="0" borderId="0" xfId="0" applyNumberFormat="1" applyFont="1" applyBorder="1" applyAlignment="1">
      <alignment horizontal="center" vertical="center"/>
    </xf>
    <xf numFmtId="0" fontId="6" fillId="3" borderId="2" xfId="0" applyFont="1" applyFill="1" applyBorder="1"/>
    <xf numFmtId="0" fontId="6" fillId="3" borderId="3" xfId="0" applyFont="1" applyFill="1" applyBorder="1"/>
    <xf numFmtId="0" fontId="6" fillId="2" borderId="2" xfId="0" applyFont="1" applyFill="1" applyBorder="1"/>
    <xf numFmtId="0" fontId="6" fillId="2" borderId="3" xfId="0" applyFont="1" applyFill="1" applyBorder="1"/>
    <xf numFmtId="0" fontId="6" fillId="0" borderId="22" xfId="0" applyFont="1" applyFill="1" applyBorder="1" applyAlignment="1">
      <alignment horizontal="right" vertical="center"/>
    </xf>
    <xf numFmtId="0" fontId="6" fillId="0" borderId="15" xfId="0" applyFont="1" applyFill="1" applyBorder="1"/>
    <xf numFmtId="0" fontId="7" fillId="0" borderId="23" xfId="0" applyFont="1" applyFill="1" applyBorder="1" applyAlignment="1">
      <alignment horizontal="right"/>
    </xf>
    <xf numFmtId="0" fontId="8" fillId="0" borderId="13" xfId="0" applyFont="1" applyFill="1" applyBorder="1" applyAlignment="1" applyProtection="1">
      <alignment horizontal="left" vertical="center" wrapText="1"/>
      <protection locked="0"/>
    </xf>
    <xf numFmtId="0" fontId="8" fillId="0" borderId="23" xfId="0" applyFont="1" applyFill="1" applyBorder="1" applyAlignment="1" applyProtection="1">
      <alignment horizontal="right" vertical="center"/>
      <protection locked="0"/>
    </xf>
    <xf numFmtId="0" fontId="7" fillId="0" borderId="23" xfId="0" applyFont="1" applyFill="1" applyBorder="1" applyAlignment="1">
      <alignment horizontal="right" vertical="center"/>
    </xf>
    <xf numFmtId="0" fontId="7" fillId="0" borderId="13" xfId="0" applyFont="1" applyFill="1" applyBorder="1" applyAlignment="1">
      <alignment horizontal="left" wrapText="1"/>
    </xf>
    <xf numFmtId="0" fontId="6" fillId="0" borderId="2" xfId="0" applyFont="1" applyFill="1" applyBorder="1"/>
    <xf numFmtId="0" fontId="6" fillId="0" borderId="3" xfId="0" applyFont="1" applyFill="1" applyBorder="1"/>
    <xf numFmtId="0" fontId="6" fillId="2" borderId="22" xfId="0" applyFont="1" applyFill="1" applyBorder="1"/>
    <xf numFmtId="0" fontId="6" fillId="2" borderId="15" xfId="0" applyFont="1" applyFill="1" applyBorder="1"/>
    <xf numFmtId="4" fontId="5" fillId="5" borderId="5" xfId="0" applyNumberFormat="1" applyFont="1" applyFill="1" applyBorder="1"/>
    <xf numFmtId="4" fontId="5" fillId="5" borderId="9" xfId="0" applyNumberFormat="1" applyFont="1" applyFill="1" applyBorder="1"/>
    <xf numFmtId="4" fontId="5" fillId="6" borderId="5" xfId="0" applyNumberFormat="1" applyFont="1" applyFill="1" applyBorder="1"/>
    <xf numFmtId="4" fontId="5" fillId="6" borderId="9" xfId="0" applyNumberFormat="1" applyFont="1" applyFill="1" applyBorder="1"/>
    <xf numFmtId="4" fontId="5" fillId="6" borderId="3" xfId="0" applyNumberFormat="1" applyFont="1" applyFill="1" applyBorder="1" applyAlignment="1">
      <alignment horizontal="center" vertical="center"/>
    </xf>
    <xf numFmtId="4" fontId="5" fillId="9" borderId="3" xfId="0" applyNumberFormat="1" applyFont="1" applyFill="1" applyBorder="1" applyAlignment="1">
      <alignment horizontal="center" vertical="center"/>
    </xf>
    <xf numFmtId="0" fontId="6" fillId="10" borderId="3" xfId="0" applyFont="1" applyFill="1" applyBorder="1"/>
    <xf numFmtId="4" fontId="5" fillId="10" borderId="5" xfId="0" applyNumberFormat="1" applyFont="1" applyFill="1" applyBorder="1"/>
    <xf numFmtId="4" fontId="5" fillId="10" borderId="9" xfId="0" applyNumberFormat="1" applyFont="1" applyFill="1" applyBorder="1"/>
    <xf numFmtId="4" fontId="5" fillId="11" borderId="3" xfId="0" applyNumberFormat="1" applyFont="1" applyFill="1" applyBorder="1" applyAlignment="1">
      <alignment horizontal="center" vertical="center"/>
    </xf>
    <xf numFmtId="0" fontId="6" fillId="12" borderId="2" xfId="0" applyFont="1" applyFill="1" applyBorder="1"/>
    <xf numFmtId="0" fontId="6" fillId="12" borderId="3" xfId="0" applyFont="1" applyFill="1" applyBorder="1"/>
    <xf numFmtId="4" fontId="5" fillId="13" borderId="6" xfId="0" applyNumberFormat="1" applyFont="1" applyFill="1" applyBorder="1"/>
    <xf numFmtId="4" fontId="5" fillId="13" borderId="11" xfId="0" applyNumberFormat="1" applyFont="1" applyFill="1" applyBorder="1"/>
    <xf numFmtId="4" fontId="5" fillId="8" borderId="6" xfId="0" applyNumberFormat="1" applyFont="1" applyFill="1" applyBorder="1"/>
    <xf numFmtId="4" fontId="5" fillId="8" borderId="11" xfId="0" applyNumberFormat="1" applyFont="1" applyFill="1" applyBorder="1"/>
    <xf numFmtId="4" fontId="5" fillId="12" borderId="6" xfId="0" applyNumberFormat="1" applyFont="1" applyFill="1" applyBorder="1"/>
    <xf numFmtId="4" fontId="5" fillId="12" borderId="11" xfId="0" applyNumberFormat="1" applyFont="1" applyFill="1" applyBorder="1"/>
    <xf numFmtId="4" fontId="5" fillId="12" borderId="5" xfId="0" applyNumberFormat="1" applyFont="1" applyFill="1" applyBorder="1"/>
    <xf numFmtId="4" fontId="5" fillId="12" borderId="9" xfId="0" applyNumberFormat="1" applyFont="1" applyFill="1" applyBorder="1"/>
    <xf numFmtId="4" fontId="5" fillId="13" borderId="5" xfId="0" applyNumberFormat="1" applyFont="1" applyFill="1" applyBorder="1"/>
    <xf numFmtId="4" fontId="5" fillId="12" borderId="5" xfId="0" applyNumberFormat="1" applyFont="1" applyFill="1" applyBorder="1" applyAlignment="1">
      <alignment horizontal="center"/>
    </xf>
    <xf numFmtId="4" fontId="5" fillId="12" borderId="7" xfId="0" applyNumberFormat="1" applyFont="1" applyFill="1" applyBorder="1"/>
    <xf numFmtId="0" fontId="5" fillId="15" borderId="16" xfId="0" applyFont="1" applyFill="1" applyBorder="1" applyAlignment="1">
      <alignment horizontal="center" vertical="center"/>
    </xf>
    <xf numFmtId="0" fontId="5" fillId="15" borderId="17" xfId="0" applyFont="1" applyFill="1" applyBorder="1"/>
    <xf numFmtId="4" fontId="5" fillId="10" borderId="6" xfId="0" applyNumberFormat="1" applyFont="1" applyFill="1" applyBorder="1"/>
    <xf numFmtId="0" fontId="6" fillId="10" borderId="10" xfId="0" applyFont="1" applyFill="1" applyBorder="1"/>
    <xf numFmtId="4" fontId="5" fillId="10" borderId="11" xfId="0" applyNumberFormat="1" applyFont="1" applyFill="1" applyBorder="1"/>
    <xf numFmtId="0" fontId="9" fillId="0" borderId="0" xfId="0" applyFont="1"/>
    <xf numFmtId="0" fontId="3" fillId="10" borderId="2" xfId="0" applyFont="1" applyFill="1" applyBorder="1"/>
    <xf numFmtId="0" fontId="3" fillId="10" borderId="24" xfId="0" applyFont="1" applyFill="1" applyBorder="1"/>
    <xf numFmtId="0" fontId="6" fillId="8" borderId="2" xfId="0" applyFont="1" applyFill="1" applyBorder="1"/>
    <xf numFmtId="0" fontId="6" fillId="8" borderId="3" xfId="0" applyFont="1" applyFill="1" applyBorder="1"/>
    <xf numFmtId="4" fontId="5" fillId="4" borderId="33" xfId="0" applyNumberFormat="1" applyFont="1" applyFill="1" applyBorder="1"/>
    <xf numFmtId="4" fontId="5" fillId="4" borderId="34" xfId="0" applyNumberFormat="1" applyFont="1" applyFill="1" applyBorder="1"/>
    <xf numFmtId="4" fontId="5" fillId="4" borderId="35" xfId="0" applyNumberFormat="1" applyFont="1" applyFill="1" applyBorder="1"/>
    <xf numFmtId="4" fontId="5" fillId="7" borderId="36" xfId="0" applyNumberFormat="1" applyFont="1" applyFill="1" applyBorder="1" applyAlignment="1">
      <alignment horizontal="center" vertical="center"/>
    </xf>
    <xf numFmtId="0" fontId="10" fillId="6" borderId="2" xfId="0" applyFont="1" applyFill="1" applyBorder="1"/>
    <xf numFmtId="0" fontId="10" fillId="5" borderId="2" xfId="0" applyFont="1" applyFill="1" applyBorder="1"/>
    <xf numFmtId="0" fontId="11" fillId="5" borderId="3" xfId="0" applyFont="1" applyFill="1" applyBorder="1"/>
    <xf numFmtId="0" fontId="11" fillId="6" borderId="3" xfId="0" applyFont="1" applyFill="1" applyBorder="1"/>
    <xf numFmtId="0" fontId="0" fillId="13" borderId="0" xfId="0" applyFill="1"/>
    <xf numFmtId="4" fontId="5" fillId="14" borderId="3" xfId="0" applyNumberFormat="1" applyFont="1" applyFill="1" applyBorder="1" applyAlignment="1">
      <alignment horizontal="center" vertical="center"/>
    </xf>
    <xf numFmtId="4" fontId="5" fillId="2" borderId="9" xfId="0" applyNumberFormat="1" applyFont="1" applyFill="1" applyBorder="1" applyAlignment="1">
      <alignment horizontal="right"/>
    </xf>
    <xf numFmtId="4" fontId="5" fillId="14" borderId="15" xfId="0" applyNumberFormat="1" applyFont="1" applyFill="1" applyBorder="1" applyAlignment="1">
      <alignment horizontal="center" vertical="center"/>
    </xf>
    <xf numFmtId="164" fontId="4" fillId="0" borderId="13" xfId="0" applyNumberFormat="1" applyFont="1" applyBorder="1" applyAlignment="1">
      <alignment horizontal="center" vertical="center"/>
    </xf>
    <xf numFmtId="164" fontId="3" fillId="0" borderId="13" xfId="0" applyNumberFormat="1" applyFont="1" applyBorder="1" applyAlignment="1">
      <alignment horizontal="center" vertical="center"/>
    </xf>
    <xf numFmtId="164" fontId="1" fillId="0" borderId="40" xfId="0" applyNumberFormat="1" applyFont="1" applyBorder="1" applyAlignment="1">
      <alignment horizontal="center" vertical="center"/>
    </xf>
    <xf numFmtId="0" fontId="13" fillId="2" borderId="2" xfId="0" applyFont="1" applyFill="1" applyBorder="1"/>
    <xf numFmtId="0" fontId="13" fillId="2" borderId="3" xfId="0" applyFont="1" applyFill="1" applyBorder="1"/>
    <xf numFmtId="0" fontId="12" fillId="13" borderId="0" xfId="0" applyFont="1" applyFill="1"/>
    <xf numFmtId="4" fontId="14" fillId="13" borderId="11" xfId="0" applyNumberFormat="1" applyFont="1" applyFill="1" applyBorder="1"/>
    <xf numFmtId="4" fontId="14" fillId="14" borderId="3" xfId="0" applyNumberFormat="1" applyFont="1" applyFill="1" applyBorder="1" applyAlignment="1">
      <alignment horizontal="center" vertical="center"/>
    </xf>
    <xf numFmtId="0" fontId="12" fillId="0" borderId="0" xfId="0" applyFont="1"/>
    <xf numFmtId="0" fontId="5" fillId="2" borderId="29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31" xfId="0" applyFont="1" applyFill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9" fillId="0" borderId="25" xfId="0" applyFont="1" applyBorder="1" applyAlignment="1">
      <alignment horizontal="center"/>
    </xf>
    <xf numFmtId="0" fontId="9" fillId="0" borderId="26" xfId="0" applyFont="1" applyBorder="1" applyAlignment="1">
      <alignment horizontal="center"/>
    </xf>
    <xf numFmtId="0" fontId="9" fillId="0" borderId="27" xfId="0" applyFont="1" applyBorder="1" applyAlignment="1">
      <alignment horizontal="center"/>
    </xf>
    <xf numFmtId="0" fontId="1" fillId="0" borderId="43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left"/>
    </xf>
    <xf numFmtId="0" fontId="1" fillId="0" borderId="44" xfId="0" applyFont="1" applyBorder="1" applyAlignment="1">
      <alignment horizontal="left"/>
    </xf>
    <xf numFmtId="0" fontId="1" fillId="0" borderId="32" xfId="0" applyFont="1" applyBorder="1" applyAlignment="1">
      <alignment horizontal="left"/>
    </xf>
    <xf numFmtId="0" fontId="1" fillId="0" borderId="38" xfId="0" applyFont="1" applyBorder="1" applyAlignment="1">
      <alignment horizontal="center"/>
    </xf>
    <xf numFmtId="0" fontId="1" fillId="0" borderId="45" xfId="0" applyFont="1" applyBorder="1" applyAlignment="1">
      <alignment horizontal="center"/>
    </xf>
    <xf numFmtId="0" fontId="1" fillId="0" borderId="3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BJ119"/>
  <sheetViews>
    <sheetView zoomScale="120" zoomScaleNormal="120" workbookViewId="0">
      <selection sqref="A1:H119"/>
    </sheetView>
  </sheetViews>
  <sheetFormatPr defaultRowHeight="15"/>
  <cols>
    <col min="1" max="1" width="6.140625" customWidth="1"/>
    <col min="2" max="2" width="35.42578125" customWidth="1"/>
    <col min="3" max="3" width="0.85546875" customWidth="1"/>
    <col min="4" max="4" width="10.7109375" customWidth="1"/>
    <col min="5" max="5" width="11.28515625" customWidth="1"/>
    <col min="6" max="6" width="11.5703125" customWidth="1"/>
    <col min="7" max="7" width="11.7109375" style="36" customWidth="1"/>
    <col min="8" max="8" width="1.28515625" customWidth="1"/>
  </cols>
  <sheetData>
    <row r="2" spans="1:62">
      <c r="A2" s="2"/>
      <c r="B2" s="2" t="s">
        <v>136</v>
      </c>
      <c r="D2" s="2"/>
      <c r="E2" s="2" t="s">
        <v>117</v>
      </c>
      <c r="F2" s="2"/>
      <c r="G2" s="34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</row>
    <row r="3" spans="1:62">
      <c r="A3" s="6"/>
      <c r="B3" s="6"/>
      <c r="D3" s="6"/>
      <c r="E3" s="6"/>
      <c r="F3" s="6"/>
      <c r="G3" s="35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</row>
    <row r="4" spans="1:62">
      <c r="A4" s="6"/>
      <c r="B4" s="10" t="s">
        <v>139</v>
      </c>
      <c r="D4" s="2"/>
      <c r="E4" s="6"/>
      <c r="F4" s="6"/>
      <c r="G4" s="35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</row>
    <row r="5" spans="1:62" s="1" customFormat="1">
      <c r="A5" s="6"/>
      <c r="B5" s="10"/>
      <c r="D5" s="2"/>
      <c r="E5" s="6"/>
      <c r="F5" s="6"/>
      <c r="G5" s="35"/>
    </row>
    <row r="6" spans="1:62" s="1" customFormat="1">
      <c r="A6" s="6"/>
      <c r="B6" s="10"/>
      <c r="D6" s="2"/>
      <c r="E6" s="6"/>
      <c r="F6" s="6"/>
      <c r="G6" s="35"/>
    </row>
    <row r="7" spans="1:62" s="1" customFormat="1">
      <c r="A7" s="6"/>
      <c r="B7" s="10"/>
      <c r="D7" s="2"/>
      <c r="E7" s="6"/>
      <c r="F7" s="6"/>
      <c r="G7" s="35"/>
    </row>
    <row r="8" spans="1:62" s="1" customFormat="1">
      <c r="A8" s="6"/>
      <c r="B8" s="10"/>
      <c r="D8" s="2"/>
      <c r="E8" s="6"/>
      <c r="F8" s="6"/>
      <c r="G8" s="35"/>
    </row>
    <row r="9" spans="1:62" s="1" customFormat="1">
      <c r="A9" s="6"/>
      <c r="B9" s="10"/>
      <c r="D9" s="2"/>
      <c r="E9" s="6"/>
      <c r="F9" s="6"/>
      <c r="G9" s="35"/>
    </row>
    <row r="10" spans="1:62" s="1" customFormat="1">
      <c r="A10" s="6"/>
      <c r="B10" s="10"/>
      <c r="D10" s="2"/>
      <c r="E10" s="6"/>
      <c r="F10" s="6"/>
      <c r="G10" s="35"/>
    </row>
    <row r="11" spans="1:62" ht="15.75" thickBot="1">
      <c r="A11" s="6"/>
      <c r="B11" s="2"/>
      <c r="D11" s="6"/>
      <c r="E11" s="6"/>
      <c r="F11" s="13"/>
      <c r="G11" s="35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</row>
    <row r="12" spans="1:62" ht="27.75" customHeight="1" thickBot="1">
      <c r="A12" s="111" t="s">
        <v>2</v>
      </c>
      <c r="B12" s="112"/>
      <c r="C12" s="94"/>
      <c r="D12" s="115" t="s">
        <v>3</v>
      </c>
      <c r="E12" s="117" t="s">
        <v>4</v>
      </c>
      <c r="F12" s="107" t="s">
        <v>115</v>
      </c>
      <c r="G12" s="109" t="s">
        <v>6</v>
      </c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</row>
    <row r="13" spans="1:62">
      <c r="A13" s="113"/>
      <c r="B13" s="114"/>
      <c r="C13" s="94"/>
      <c r="D13" s="116"/>
      <c r="E13" s="118"/>
      <c r="F13" s="108"/>
      <c r="G13" s="110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</row>
    <row r="14" spans="1:62">
      <c r="A14" s="90">
        <v>400000</v>
      </c>
      <c r="B14" s="93" t="s">
        <v>10</v>
      </c>
      <c r="C14" s="94"/>
      <c r="D14" s="56">
        <f>SUM(D15+D32+D80+D84+D90+D92)</f>
        <v>47859118</v>
      </c>
      <c r="E14" s="55">
        <f>E15+E32+E80+E84+E90+E92</f>
        <v>11950000</v>
      </c>
      <c r="F14" s="55">
        <f>F15+F32+F80+F84+F90+F92</f>
        <v>4400000</v>
      </c>
      <c r="G14" s="57">
        <f>SUM(D14:F14)</f>
        <v>64209118</v>
      </c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</row>
    <row r="15" spans="1:62">
      <c r="A15" s="82">
        <v>410000</v>
      </c>
      <c r="B15" s="59" t="s">
        <v>11</v>
      </c>
      <c r="C15" s="94"/>
      <c r="D15" s="61">
        <f>SUM(D16+D18+D22+D24+D28+D30)</f>
        <v>23091850</v>
      </c>
      <c r="E15" s="60">
        <f t="shared" ref="E15:F15" si="0">SUM(E16+E18+E22+E24+E28+E30)</f>
        <v>0</v>
      </c>
      <c r="F15" s="60">
        <f t="shared" si="0"/>
        <v>0</v>
      </c>
      <c r="G15" s="62">
        <f t="shared" ref="G15:G79" si="1">SUM(D15:F15)</f>
        <v>23091850</v>
      </c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</row>
    <row r="16" spans="1:62">
      <c r="A16" s="38">
        <v>411000</v>
      </c>
      <c r="B16" s="39" t="s">
        <v>12</v>
      </c>
      <c r="C16" s="94"/>
      <c r="D16" s="27">
        <f>D17</f>
        <v>18405000</v>
      </c>
      <c r="E16" s="20">
        <f t="shared" ref="E16:F16" si="2">E17</f>
        <v>0</v>
      </c>
      <c r="F16" s="20">
        <f t="shared" si="2"/>
        <v>0</v>
      </c>
      <c r="G16" s="58">
        <f t="shared" si="1"/>
        <v>18405000</v>
      </c>
    </row>
    <row r="17" spans="1:14">
      <c r="A17" s="63">
        <v>411100</v>
      </c>
      <c r="B17" s="64" t="s">
        <v>13</v>
      </c>
      <c r="C17" s="94"/>
      <c r="D17" s="66">
        <v>18405000</v>
      </c>
      <c r="E17" s="65"/>
      <c r="F17" s="65"/>
      <c r="G17" s="95">
        <f t="shared" si="1"/>
        <v>18405000</v>
      </c>
      <c r="N17" s="1"/>
    </row>
    <row r="18" spans="1:14">
      <c r="A18" s="38">
        <v>412000</v>
      </c>
      <c r="B18" s="39" t="s">
        <v>14</v>
      </c>
      <c r="C18" s="94"/>
      <c r="D18" s="27">
        <f>D19+D20+D21</f>
        <v>3295850</v>
      </c>
      <c r="E18" s="20">
        <f t="shared" ref="E18:F18" si="3">E19+E20+E21</f>
        <v>0</v>
      </c>
      <c r="F18" s="20">
        <f t="shared" si="3"/>
        <v>0</v>
      </c>
      <c r="G18" s="58">
        <f t="shared" si="1"/>
        <v>3295850</v>
      </c>
    </row>
    <row r="19" spans="1:14">
      <c r="A19" s="40">
        <v>412100</v>
      </c>
      <c r="B19" s="41" t="s">
        <v>15</v>
      </c>
      <c r="C19" s="94"/>
      <c r="D19" s="66">
        <v>2209000</v>
      </c>
      <c r="E19" s="65"/>
      <c r="F19" s="65"/>
      <c r="G19" s="95">
        <f t="shared" si="1"/>
        <v>2209000</v>
      </c>
    </row>
    <row r="20" spans="1:14">
      <c r="A20" s="40">
        <v>412200</v>
      </c>
      <c r="B20" s="41" t="s">
        <v>16</v>
      </c>
      <c r="C20" s="94"/>
      <c r="D20" s="66">
        <v>947850</v>
      </c>
      <c r="E20" s="65"/>
      <c r="F20" s="65"/>
      <c r="G20" s="95">
        <f t="shared" si="1"/>
        <v>947850</v>
      </c>
    </row>
    <row r="21" spans="1:14">
      <c r="A21" s="40">
        <v>412300</v>
      </c>
      <c r="B21" s="41" t="s">
        <v>17</v>
      </c>
      <c r="C21" s="94"/>
      <c r="D21" s="66">
        <v>139000</v>
      </c>
      <c r="E21" s="65"/>
      <c r="F21" s="65"/>
      <c r="G21" s="95">
        <f t="shared" si="1"/>
        <v>139000</v>
      </c>
    </row>
    <row r="22" spans="1:14">
      <c r="A22" s="38">
        <v>413000</v>
      </c>
      <c r="B22" s="39" t="s">
        <v>18</v>
      </c>
      <c r="C22" s="94"/>
      <c r="D22" s="27">
        <f>D23</f>
        <v>825300</v>
      </c>
      <c r="E22" s="20">
        <f t="shared" ref="E22:F22" si="4">E23</f>
        <v>0</v>
      </c>
      <c r="F22" s="20">
        <f t="shared" si="4"/>
        <v>0</v>
      </c>
      <c r="G22" s="58">
        <f t="shared" si="1"/>
        <v>825300</v>
      </c>
    </row>
    <row r="23" spans="1:14">
      <c r="A23" s="40">
        <v>413100</v>
      </c>
      <c r="B23" s="41" t="s">
        <v>19</v>
      </c>
      <c r="C23" s="94"/>
      <c r="D23" s="28">
        <v>825300</v>
      </c>
      <c r="E23" s="14"/>
      <c r="F23" s="69"/>
      <c r="G23" s="95">
        <f t="shared" si="1"/>
        <v>825300</v>
      </c>
    </row>
    <row r="24" spans="1:14">
      <c r="A24" s="38">
        <v>414000</v>
      </c>
      <c r="B24" s="39" t="s">
        <v>20</v>
      </c>
      <c r="C24" s="94"/>
      <c r="D24" s="27">
        <f>D25+D26+D27</f>
        <v>240000</v>
      </c>
      <c r="E24" s="20">
        <f t="shared" ref="E24:F24" si="5">E25+E26+E27</f>
        <v>0</v>
      </c>
      <c r="F24" s="20">
        <f t="shared" si="5"/>
        <v>0</v>
      </c>
      <c r="G24" s="58">
        <f t="shared" si="1"/>
        <v>240000</v>
      </c>
    </row>
    <row r="25" spans="1:14">
      <c r="A25" s="40">
        <v>414100</v>
      </c>
      <c r="B25" s="41" t="s">
        <v>21</v>
      </c>
      <c r="C25" s="94"/>
      <c r="D25" s="70"/>
      <c r="E25" s="69"/>
      <c r="F25" s="69"/>
      <c r="G25" s="95">
        <f t="shared" si="1"/>
        <v>0</v>
      </c>
    </row>
    <row r="26" spans="1:14">
      <c r="A26" s="40">
        <v>414300</v>
      </c>
      <c r="B26" s="41" t="s">
        <v>22</v>
      </c>
      <c r="C26" s="94"/>
      <c r="D26" s="66">
        <v>240000</v>
      </c>
      <c r="E26" s="65"/>
      <c r="F26" s="65"/>
      <c r="G26" s="95">
        <f t="shared" si="1"/>
        <v>240000</v>
      </c>
    </row>
    <row r="27" spans="1:14">
      <c r="A27" s="40">
        <v>414400</v>
      </c>
      <c r="B27" s="41" t="s">
        <v>131</v>
      </c>
      <c r="C27" s="94"/>
      <c r="D27" s="70"/>
      <c r="E27" s="69"/>
      <c r="F27" s="69"/>
      <c r="G27" s="95">
        <f t="shared" si="1"/>
        <v>0</v>
      </c>
    </row>
    <row r="28" spans="1:14">
      <c r="A28" s="38">
        <v>415000</v>
      </c>
      <c r="B28" s="39" t="s">
        <v>24</v>
      </c>
      <c r="C28" s="94"/>
      <c r="D28" s="27">
        <f>D29</f>
        <v>0</v>
      </c>
      <c r="E28" s="20">
        <f t="shared" ref="E28:F28" si="6">E29</f>
        <v>0</v>
      </c>
      <c r="F28" s="20">
        <f t="shared" si="6"/>
        <v>0</v>
      </c>
      <c r="G28" s="58">
        <f t="shared" si="1"/>
        <v>0</v>
      </c>
    </row>
    <row r="29" spans="1:14">
      <c r="A29" s="40">
        <v>415100</v>
      </c>
      <c r="B29" s="41" t="s">
        <v>25</v>
      </c>
      <c r="C29" s="94"/>
      <c r="D29" s="70"/>
      <c r="E29" s="69"/>
      <c r="F29" s="69"/>
      <c r="G29" s="95">
        <f t="shared" si="1"/>
        <v>0</v>
      </c>
    </row>
    <row r="30" spans="1:14">
      <c r="A30" s="38">
        <v>416000</v>
      </c>
      <c r="B30" s="39" t="s">
        <v>26</v>
      </c>
      <c r="C30" s="94"/>
      <c r="D30" s="29">
        <f>D31</f>
        <v>325700</v>
      </c>
      <c r="E30" s="21">
        <f t="shared" ref="E30:F30" si="7">E31</f>
        <v>0</v>
      </c>
      <c r="F30" s="21">
        <f t="shared" si="7"/>
        <v>0</v>
      </c>
      <c r="G30" s="58">
        <f t="shared" si="1"/>
        <v>325700</v>
      </c>
    </row>
    <row r="31" spans="1:14">
      <c r="A31" s="40">
        <v>416100</v>
      </c>
      <c r="B31" s="41" t="s">
        <v>27</v>
      </c>
      <c r="C31" s="94"/>
      <c r="D31" s="72">
        <v>325700</v>
      </c>
      <c r="E31" s="71"/>
      <c r="F31" s="71"/>
      <c r="G31" s="95">
        <f t="shared" si="1"/>
        <v>325700</v>
      </c>
    </row>
    <row r="32" spans="1:14">
      <c r="A32" s="82">
        <v>420000</v>
      </c>
      <c r="B32" s="59" t="s">
        <v>28</v>
      </c>
      <c r="C32" s="94"/>
      <c r="D32" s="61">
        <f>SUM(D33+D50+D55+D64+D69+D72)</f>
        <v>22987268</v>
      </c>
      <c r="E32" s="60">
        <f t="shared" ref="E32:F32" si="8">SUM(E33+E50+E55+E64+E69+E72)</f>
        <v>11950000</v>
      </c>
      <c r="F32" s="60">
        <f t="shared" si="8"/>
        <v>4400000</v>
      </c>
      <c r="G32" s="62">
        <f t="shared" si="1"/>
        <v>39337268</v>
      </c>
    </row>
    <row r="33" spans="1:7">
      <c r="A33" s="38">
        <v>421000</v>
      </c>
      <c r="B33" s="39" t="s">
        <v>29</v>
      </c>
      <c r="C33" s="94"/>
      <c r="D33" s="29">
        <f>SUM(D34:D49)</f>
        <v>14045000</v>
      </c>
      <c r="E33" s="21">
        <f t="shared" ref="E33:F33" si="9">SUM(E34:E49)</f>
        <v>105000</v>
      </c>
      <c r="F33" s="21">
        <f t="shared" si="9"/>
        <v>0</v>
      </c>
      <c r="G33" s="58">
        <f t="shared" si="1"/>
        <v>14150000</v>
      </c>
    </row>
    <row r="34" spans="1:7">
      <c r="A34" s="40">
        <v>421100</v>
      </c>
      <c r="B34" s="41" t="s">
        <v>30</v>
      </c>
      <c r="C34" s="94"/>
      <c r="D34" s="31">
        <v>180000</v>
      </c>
      <c r="E34" s="73"/>
      <c r="F34" s="73"/>
      <c r="G34" s="95">
        <f t="shared" si="1"/>
        <v>180000</v>
      </c>
    </row>
    <row r="35" spans="1:7">
      <c r="A35" s="40">
        <v>421211</v>
      </c>
      <c r="B35" s="41" t="s">
        <v>31</v>
      </c>
      <c r="C35" s="94"/>
      <c r="D35" s="32">
        <v>2800000</v>
      </c>
      <c r="E35" s="73"/>
      <c r="F35" s="73"/>
      <c r="G35" s="95">
        <f t="shared" si="1"/>
        <v>2800000</v>
      </c>
    </row>
    <row r="36" spans="1:7">
      <c r="A36" s="40">
        <v>421221</v>
      </c>
      <c r="B36" s="41" t="s">
        <v>32</v>
      </c>
      <c r="C36" s="94"/>
      <c r="D36" s="32"/>
      <c r="E36" s="73"/>
      <c r="F36" s="73"/>
      <c r="G36" s="95">
        <f t="shared" si="1"/>
        <v>0</v>
      </c>
    </row>
    <row r="37" spans="1:7">
      <c r="A37" s="40">
        <v>421222</v>
      </c>
      <c r="B37" s="41" t="s">
        <v>33</v>
      </c>
      <c r="C37" s="94"/>
      <c r="D37" s="32"/>
      <c r="E37" s="73"/>
      <c r="F37" s="73"/>
      <c r="G37" s="95">
        <f t="shared" si="1"/>
        <v>0</v>
      </c>
    </row>
    <row r="38" spans="1:7">
      <c r="A38" s="40">
        <v>421225</v>
      </c>
      <c r="B38" s="41" t="s">
        <v>34</v>
      </c>
      <c r="C38" s="94"/>
      <c r="D38" s="31">
        <v>3200000</v>
      </c>
      <c r="E38" s="73"/>
      <c r="F38" s="73"/>
      <c r="G38" s="95">
        <f t="shared" si="1"/>
        <v>3200000</v>
      </c>
    </row>
    <row r="39" spans="1:7">
      <c r="A39" s="40">
        <v>421311</v>
      </c>
      <c r="B39" s="41" t="s">
        <v>35</v>
      </c>
      <c r="C39" s="94"/>
      <c r="D39" s="32">
        <v>550000</v>
      </c>
      <c r="E39" s="73"/>
      <c r="F39" s="73"/>
      <c r="G39" s="95">
        <f t="shared" si="1"/>
        <v>550000</v>
      </c>
    </row>
    <row r="40" spans="1:7">
      <c r="A40" s="40">
        <v>421321</v>
      </c>
      <c r="B40" s="41" t="s">
        <v>36</v>
      </c>
      <c r="C40" s="94"/>
      <c r="D40" s="32"/>
      <c r="E40" s="73"/>
      <c r="F40" s="73"/>
      <c r="G40" s="95">
        <f t="shared" si="1"/>
        <v>0</v>
      </c>
    </row>
    <row r="41" spans="1:7">
      <c r="A41" s="40">
        <v>421323</v>
      </c>
      <c r="B41" s="41" t="s">
        <v>37</v>
      </c>
      <c r="C41" s="94"/>
      <c r="D41" s="31">
        <v>3550000</v>
      </c>
      <c r="E41" s="73"/>
      <c r="F41" s="73"/>
      <c r="G41" s="95">
        <f t="shared" si="1"/>
        <v>3550000</v>
      </c>
    </row>
    <row r="42" spans="1:7">
      <c r="A42" s="40">
        <v>421324</v>
      </c>
      <c r="B42" s="41" t="s">
        <v>38</v>
      </c>
      <c r="C42" s="94"/>
      <c r="D42" s="31">
        <v>380000</v>
      </c>
      <c r="E42" s="73"/>
      <c r="F42" s="73"/>
      <c r="G42" s="95">
        <f t="shared" si="1"/>
        <v>380000</v>
      </c>
    </row>
    <row r="43" spans="1:7">
      <c r="A43" s="40">
        <v>421325</v>
      </c>
      <c r="B43" s="41" t="s">
        <v>39</v>
      </c>
      <c r="C43" s="94"/>
      <c r="D43" s="31">
        <v>2685000</v>
      </c>
      <c r="E43" s="73"/>
      <c r="F43" s="73"/>
      <c r="G43" s="95">
        <f t="shared" si="1"/>
        <v>2685000</v>
      </c>
    </row>
    <row r="44" spans="1:7">
      <c r="A44" s="40">
        <v>421391</v>
      </c>
      <c r="B44" s="41" t="s">
        <v>40</v>
      </c>
      <c r="C44" s="94"/>
      <c r="D44" s="31"/>
      <c r="E44" s="73"/>
      <c r="F44" s="73"/>
      <c r="G44" s="95">
        <f t="shared" si="1"/>
        <v>0</v>
      </c>
    </row>
    <row r="45" spans="1:7">
      <c r="A45" s="40">
        <v>421400</v>
      </c>
      <c r="B45" s="41" t="s">
        <v>41</v>
      </c>
      <c r="C45" s="94"/>
      <c r="D45" s="31">
        <v>700000</v>
      </c>
      <c r="E45" s="73"/>
      <c r="F45" s="73"/>
      <c r="G45" s="95">
        <f t="shared" si="1"/>
        <v>700000</v>
      </c>
    </row>
    <row r="46" spans="1:7">
      <c r="A46" s="40">
        <v>421500</v>
      </c>
      <c r="B46" s="41" t="s">
        <v>42</v>
      </c>
      <c r="C46" s="94"/>
      <c r="D46" s="31"/>
      <c r="E46" s="73">
        <v>105000</v>
      </c>
      <c r="F46" s="73"/>
      <c r="G46" s="95">
        <f t="shared" si="1"/>
        <v>105000</v>
      </c>
    </row>
    <row r="47" spans="1:7">
      <c r="A47" s="40">
        <v>421600</v>
      </c>
      <c r="B47" s="41" t="s">
        <v>43</v>
      </c>
      <c r="C47" s="94"/>
      <c r="D47" s="31"/>
      <c r="E47" s="73"/>
      <c r="F47" s="73"/>
      <c r="G47" s="95">
        <f t="shared" si="1"/>
        <v>0</v>
      </c>
    </row>
    <row r="48" spans="1:7" s="1" customFormat="1">
      <c r="A48" s="40">
        <v>421629</v>
      </c>
      <c r="B48" s="41" t="s">
        <v>132</v>
      </c>
      <c r="C48" s="94"/>
      <c r="D48" s="31"/>
      <c r="E48" s="73"/>
      <c r="F48" s="73"/>
      <c r="G48" s="95">
        <f t="shared" si="1"/>
        <v>0</v>
      </c>
    </row>
    <row r="49" spans="1:62">
      <c r="A49" s="40">
        <v>421900</v>
      </c>
      <c r="B49" s="41" t="s">
        <v>44</v>
      </c>
      <c r="C49" s="94"/>
      <c r="D49" s="30"/>
      <c r="E49" s="71"/>
      <c r="F49" s="71"/>
      <c r="G49" s="95">
        <f t="shared" si="1"/>
        <v>0</v>
      </c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</row>
    <row r="50" spans="1:62">
      <c r="A50" s="38">
        <v>422000</v>
      </c>
      <c r="B50" s="39" t="s">
        <v>45</v>
      </c>
      <c r="C50" s="94"/>
      <c r="D50" s="29">
        <f>D51+D52+D53+D54</f>
        <v>0</v>
      </c>
      <c r="E50" s="21">
        <f t="shared" ref="E50:F50" si="10">E51+E52+E53+E54</f>
        <v>1289000</v>
      </c>
      <c r="F50" s="21">
        <f t="shared" si="10"/>
        <v>1000000</v>
      </c>
      <c r="G50" s="58">
        <f t="shared" si="1"/>
        <v>2289000</v>
      </c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</row>
    <row r="51" spans="1:62">
      <c r="A51" s="40">
        <v>422100</v>
      </c>
      <c r="B51" s="41" t="s">
        <v>46</v>
      </c>
      <c r="C51" s="94"/>
      <c r="D51" s="30"/>
      <c r="E51" s="15"/>
      <c r="F51" s="71"/>
      <c r="G51" s="95">
        <f t="shared" si="1"/>
        <v>0</v>
      </c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</row>
    <row r="52" spans="1:62">
      <c r="A52" s="40">
        <v>422200</v>
      </c>
      <c r="B52" s="41" t="s">
        <v>47</v>
      </c>
      <c r="C52" s="94"/>
      <c r="D52" s="30"/>
      <c r="E52" s="15">
        <v>1289000</v>
      </c>
      <c r="F52" s="71">
        <v>1000000</v>
      </c>
      <c r="G52" s="95">
        <f t="shared" si="1"/>
        <v>2289000</v>
      </c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</row>
    <row r="53" spans="1:62">
      <c r="A53" s="40">
        <v>422300</v>
      </c>
      <c r="B53" s="41" t="s">
        <v>48</v>
      </c>
      <c r="C53" s="94"/>
      <c r="D53" s="30"/>
      <c r="E53" s="15"/>
      <c r="F53" s="71"/>
      <c r="G53" s="95">
        <f t="shared" si="1"/>
        <v>0</v>
      </c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</row>
    <row r="54" spans="1:62">
      <c r="A54" s="40">
        <v>422900</v>
      </c>
      <c r="B54" s="41" t="s">
        <v>49</v>
      </c>
      <c r="C54" s="94"/>
      <c r="D54" s="30"/>
      <c r="E54" s="15"/>
      <c r="F54" s="71"/>
      <c r="G54" s="95">
        <f t="shared" si="1"/>
        <v>0</v>
      </c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  <c r="AW54" s="9"/>
      <c r="AX54" s="9"/>
      <c r="AY54" s="9"/>
      <c r="AZ54" s="9"/>
      <c r="BA54" s="9"/>
      <c r="BB54" s="9"/>
      <c r="BC54" s="9"/>
      <c r="BD54" s="9"/>
      <c r="BE54" s="9"/>
      <c r="BF54" s="9"/>
      <c r="BG54" s="9"/>
      <c r="BH54" s="9"/>
      <c r="BI54" s="9"/>
      <c r="BJ54" s="9"/>
    </row>
    <row r="55" spans="1:62">
      <c r="A55" s="38">
        <v>423000</v>
      </c>
      <c r="B55" s="39" t="s">
        <v>50</v>
      </c>
      <c r="C55" s="94"/>
      <c r="D55" s="29">
        <f>D56+D57+D58+D59+D60+D61+D62+D63</f>
        <v>3722268</v>
      </c>
      <c r="E55" s="21">
        <f t="shared" ref="E55:F55" si="11">E56+E57+E58+E59+E60+E61+E62+E63</f>
        <v>3111500</v>
      </c>
      <c r="F55" s="21">
        <f t="shared" si="11"/>
        <v>550000</v>
      </c>
      <c r="G55" s="58">
        <f t="shared" si="1"/>
        <v>7383768</v>
      </c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</row>
    <row r="56" spans="1:62">
      <c r="A56" s="40">
        <v>423100</v>
      </c>
      <c r="B56" s="41" t="s">
        <v>51</v>
      </c>
      <c r="C56" s="94"/>
      <c r="D56" s="30"/>
      <c r="E56" s="15"/>
      <c r="F56" s="71"/>
      <c r="G56" s="95">
        <f t="shared" si="1"/>
        <v>0</v>
      </c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</row>
    <row r="57" spans="1:62">
      <c r="A57" s="40">
        <v>423200</v>
      </c>
      <c r="B57" s="41" t="s">
        <v>52</v>
      </c>
      <c r="C57" s="94"/>
      <c r="D57" s="30">
        <v>300000</v>
      </c>
      <c r="E57" s="15"/>
      <c r="F57" s="71"/>
      <c r="G57" s="95">
        <f t="shared" si="1"/>
        <v>300000</v>
      </c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</row>
    <row r="58" spans="1:62">
      <c r="A58" s="40">
        <v>423300</v>
      </c>
      <c r="B58" s="41" t="s">
        <v>53</v>
      </c>
      <c r="C58" s="94"/>
      <c r="D58" s="30"/>
      <c r="E58" s="15"/>
      <c r="F58" s="71"/>
      <c r="G58" s="95">
        <f t="shared" si="1"/>
        <v>0</v>
      </c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</row>
    <row r="59" spans="1:62">
      <c r="A59" s="40">
        <v>423400</v>
      </c>
      <c r="B59" s="41" t="s">
        <v>54</v>
      </c>
      <c r="C59" s="94"/>
      <c r="D59" s="30"/>
      <c r="E59" s="15">
        <v>1564000</v>
      </c>
      <c r="F59" s="71">
        <v>250000</v>
      </c>
      <c r="G59" s="95">
        <f t="shared" si="1"/>
        <v>1814000</v>
      </c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</row>
    <row r="60" spans="1:62">
      <c r="A60" s="40">
        <v>423500</v>
      </c>
      <c r="B60" s="41" t="s">
        <v>55</v>
      </c>
      <c r="C60" s="94"/>
      <c r="D60" s="31">
        <v>3422268</v>
      </c>
      <c r="E60" s="16">
        <v>863000</v>
      </c>
      <c r="F60" s="73"/>
      <c r="G60" s="95">
        <f t="shared" si="1"/>
        <v>4285268</v>
      </c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</row>
    <row r="61" spans="1:62">
      <c r="A61" s="40">
        <v>423600</v>
      </c>
      <c r="B61" s="41" t="s">
        <v>56</v>
      </c>
      <c r="C61" s="94"/>
      <c r="D61" s="30"/>
      <c r="E61" s="15"/>
      <c r="F61" s="71"/>
      <c r="G61" s="95">
        <f t="shared" si="1"/>
        <v>0</v>
      </c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</row>
    <row r="62" spans="1:62">
      <c r="A62" s="40">
        <v>423700</v>
      </c>
      <c r="B62" s="41" t="s">
        <v>57</v>
      </c>
      <c r="C62" s="94"/>
      <c r="D62" s="30"/>
      <c r="E62" s="15"/>
      <c r="F62" s="71"/>
      <c r="G62" s="95">
        <f t="shared" si="1"/>
        <v>0</v>
      </c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</row>
    <row r="63" spans="1:62">
      <c r="A63" s="40">
        <v>423900</v>
      </c>
      <c r="B63" s="41" t="s">
        <v>58</v>
      </c>
      <c r="C63" s="94"/>
      <c r="D63" s="30"/>
      <c r="E63" s="15">
        <v>684500</v>
      </c>
      <c r="F63" s="71">
        <v>300000</v>
      </c>
      <c r="G63" s="95">
        <f t="shared" si="1"/>
        <v>984500</v>
      </c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</row>
    <row r="64" spans="1:62">
      <c r="A64" s="38">
        <v>424000</v>
      </c>
      <c r="B64" s="39" t="s">
        <v>59</v>
      </c>
      <c r="C64" s="94"/>
      <c r="D64" s="29">
        <f>D65+D66+D67+D68</f>
        <v>0</v>
      </c>
      <c r="E64" s="21">
        <f t="shared" ref="E64" si="12">E65+E66+E67+E68</f>
        <v>7168500</v>
      </c>
      <c r="F64" s="21">
        <f>F65+F66+F67+F68</f>
        <v>2250000</v>
      </c>
      <c r="G64" s="58">
        <f t="shared" si="1"/>
        <v>9418500</v>
      </c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</row>
    <row r="65" spans="1:7">
      <c r="A65" s="40">
        <v>424200</v>
      </c>
      <c r="B65" s="41" t="s">
        <v>60</v>
      </c>
      <c r="C65" s="94"/>
      <c r="D65" s="32"/>
      <c r="E65" s="17">
        <v>6524500</v>
      </c>
      <c r="F65" s="73">
        <v>2250000</v>
      </c>
      <c r="G65" s="95">
        <f t="shared" si="1"/>
        <v>8774500</v>
      </c>
    </row>
    <row r="66" spans="1:7">
      <c r="A66" s="40">
        <v>424300</v>
      </c>
      <c r="B66" s="41" t="s">
        <v>61</v>
      </c>
      <c r="C66" s="94"/>
      <c r="D66" s="30"/>
      <c r="E66" s="15"/>
      <c r="F66" s="71"/>
      <c r="G66" s="95">
        <f t="shared" si="1"/>
        <v>0</v>
      </c>
    </row>
    <row r="67" spans="1:7">
      <c r="A67" s="40">
        <v>424600</v>
      </c>
      <c r="B67" s="41" t="s">
        <v>62</v>
      </c>
      <c r="C67" s="94"/>
      <c r="D67" s="30"/>
      <c r="E67" s="15"/>
      <c r="F67" s="71"/>
      <c r="G67" s="95">
        <f t="shared" si="1"/>
        <v>0</v>
      </c>
    </row>
    <row r="68" spans="1:7">
      <c r="A68" s="40">
        <v>424900</v>
      </c>
      <c r="B68" s="41" t="s">
        <v>63</v>
      </c>
      <c r="C68" s="94"/>
      <c r="D68" s="30"/>
      <c r="E68" s="15">
        <v>644000</v>
      </c>
      <c r="F68" s="71"/>
      <c r="G68" s="95">
        <f t="shared" si="1"/>
        <v>644000</v>
      </c>
    </row>
    <row r="69" spans="1:7">
      <c r="A69" s="38">
        <v>425000</v>
      </c>
      <c r="B69" s="39" t="s">
        <v>64</v>
      </c>
      <c r="C69" s="94"/>
      <c r="D69" s="29">
        <f>D70+D71</f>
        <v>4320000</v>
      </c>
      <c r="E69" s="21">
        <f t="shared" ref="E69:F69" si="13">E70+E71</f>
        <v>0</v>
      </c>
      <c r="F69" s="21">
        <f t="shared" si="13"/>
        <v>0</v>
      </c>
      <c r="G69" s="58">
        <f t="shared" si="1"/>
        <v>4320000</v>
      </c>
    </row>
    <row r="70" spans="1:7">
      <c r="A70" s="40">
        <v>425100</v>
      </c>
      <c r="B70" s="41" t="s">
        <v>65</v>
      </c>
      <c r="C70" s="94"/>
      <c r="D70" s="32">
        <v>4000000</v>
      </c>
      <c r="E70" s="17"/>
      <c r="F70" s="73"/>
      <c r="G70" s="95">
        <f t="shared" si="1"/>
        <v>4000000</v>
      </c>
    </row>
    <row r="71" spans="1:7">
      <c r="A71" s="40">
        <v>425200</v>
      </c>
      <c r="B71" s="41" t="s">
        <v>66</v>
      </c>
      <c r="C71" s="94"/>
      <c r="D71" s="30">
        <v>320000</v>
      </c>
      <c r="E71" s="15"/>
      <c r="F71" s="71"/>
      <c r="G71" s="95">
        <f t="shared" si="1"/>
        <v>320000</v>
      </c>
    </row>
    <row r="72" spans="1:7">
      <c r="A72" s="38">
        <v>426000</v>
      </c>
      <c r="B72" s="39" t="s">
        <v>67</v>
      </c>
      <c r="C72" s="94"/>
      <c r="D72" s="29">
        <f>SUM(D73:D79)</f>
        <v>900000</v>
      </c>
      <c r="E72" s="21">
        <f t="shared" ref="E72:F72" si="14">SUM(E73:E79)</f>
        <v>276000</v>
      </c>
      <c r="F72" s="21">
        <f t="shared" si="14"/>
        <v>600000</v>
      </c>
      <c r="G72" s="58">
        <f t="shared" si="1"/>
        <v>1776000</v>
      </c>
    </row>
    <row r="73" spans="1:7">
      <c r="A73" s="40">
        <v>426100</v>
      </c>
      <c r="B73" s="41" t="s">
        <v>68</v>
      </c>
      <c r="C73" s="94"/>
      <c r="D73" s="30">
        <v>400000</v>
      </c>
      <c r="E73" s="15"/>
      <c r="F73" s="71"/>
      <c r="G73" s="95">
        <f t="shared" si="1"/>
        <v>400000</v>
      </c>
    </row>
    <row r="74" spans="1:7">
      <c r="A74" s="40">
        <v>426300</v>
      </c>
      <c r="B74" s="41" t="s">
        <v>69</v>
      </c>
      <c r="C74" s="94"/>
      <c r="D74" s="30"/>
      <c r="E74" s="15"/>
      <c r="F74" s="71"/>
      <c r="G74" s="95">
        <f t="shared" si="1"/>
        <v>0</v>
      </c>
    </row>
    <row r="75" spans="1:7">
      <c r="A75" s="40">
        <v>426400</v>
      </c>
      <c r="B75" s="41" t="s">
        <v>70</v>
      </c>
      <c r="C75" s="94"/>
      <c r="D75" s="30"/>
      <c r="E75" s="15"/>
      <c r="F75" s="71"/>
      <c r="G75" s="95">
        <f t="shared" si="1"/>
        <v>0</v>
      </c>
    </row>
    <row r="76" spans="1:7">
      <c r="A76" s="40">
        <v>426500</v>
      </c>
      <c r="B76" s="41" t="s">
        <v>71</v>
      </c>
      <c r="C76" s="94"/>
      <c r="D76" s="30"/>
      <c r="E76" s="15"/>
      <c r="F76" s="71"/>
      <c r="G76" s="95">
        <f t="shared" si="1"/>
        <v>0</v>
      </c>
    </row>
    <row r="77" spans="1:7">
      <c r="A77" s="40">
        <v>426600</v>
      </c>
      <c r="B77" s="41" t="s">
        <v>72</v>
      </c>
      <c r="C77" s="94"/>
      <c r="D77" s="30"/>
      <c r="E77" s="15">
        <v>276000</v>
      </c>
      <c r="F77" s="71">
        <v>600000</v>
      </c>
      <c r="G77" s="95">
        <f t="shared" si="1"/>
        <v>876000</v>
      </c>
    </row>
    <row r="78" spans="1:7">
      <c r="A78" s="40">
        <v>426800</v>
      </c>
      <c r="B78" s="41" t="s">
        <v>73</v>
      </c>
      <c r="C78" s="94"/>
      <c r="D78" s="30">
        <v>500000</v>
      </c>
      <c r="E78" s="15"/>
      <c r="F78" s="71"/>
      <c r="G78" s="95">
        <f t="shared" si="1"/>
        <v>500000</v>
      </c>
    </row>
    <row r="79" spans="1:7">
      <c r="A79" s="40">
        <v>426900</v>
      </c>
      <c r="B79" s="41" t="s">
        <v>74</v>
      </c>
      <c r="C79" s="94"/>
      <c r="D79" s="32"/>
      <c r="E79" s="17"/>
      <c r="F79" s="73"/>
      <c r="G79" s="95">
        <f t="shared" si="1"/>
        <v>0</v>
      </c>
    </row>
    <row r="80" spans="1:7">
      <c r="A80" s="82">
        <v>430000</v>
      </c>
      <c r="B80" s="59" t="s">
        <v>75</v>
      </c>
      <c r="C80" s="94"/>
      <c r="D80" s="61">
        <f>D81</f>
        <v>0</v>
      </c>
      <c r="E80" s="60">
        <f t="shared" ref="E80:F80" si="15">E81</f>
        <v>0</v>
      </c>
      <c r="F80" s="60">
        <f t="shared" si="15"/>
        <v>0</v>
      </c>
      <c r="G80" s="62">
        <f t="shared" ref="G80:G117" si="16">SUM(D80:F80)</f>
        <v>0</v>
      </c>
    </row>
    <row r="81" spans="1:62">
      <c r="A81" s="38">
        <v>431000</v>
      </c>
      <c r="B81" s="39" t="s">
        <v>75</v>
      </c>
      <c r="C81" s="94"/>
      <c r="D81" s="29">
        <f>D82+D83</f>
        <v>0</v>
      </c>
      <c r="E81" s="21">
        <f t="shared" ref="E81:F81" si="17">E82+E83</f>
        <v>0</v>
      </c>
      <c r="F81" s="21">
        <f t="shared" si="17"/>
        <v>0</v>
      </c>
      <c r="G81" s="58">
        <f t="shared" si="16"/>
        <v>0</v>
      </c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</row>
    <row r="82" spans="1:62">
      <c r="A82" s="40">
        <v>431100</v>
      </c>
      <c r="B82" s="41" t="s">
        <v>76</v>
      </c>
      <c r="C82" s="94"/>
      <c r="D82" s="30"/>
      <c r="E82" s="15"/>
      <c r="F82" s="71"/>
      <c r="G82" s="95">
        <f t="shared" si="16"/>
        <v>0</v>
      </c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</row>
    <row r="83" spans="1:62">
      <c r="A83" s="40">
        <v>431200</v>
      </c>
      <c r="B83" s="41" t="s">
        <v>77</v>
      </c>
      <c r="C83" s="94"/>
      <c r="D83" s="30"/>
      <c r="E83" s="15"/>
      <c r="F83" s="71"/>
      <c r="G83" s="95">
        <f t="shared" si="16"/>
        <v>0</v>
      </c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</row>
    <row r="84" spans="1:62">
      <c r="A84" s="82">
        <v>444000</v>
      </c>
      <c r="B84" s="59" t="s">
        <v>78</v>
      </c>
      <c r="C84" s="94"/>
      <c r="D84" s="80">
        <f>SUM(D85:D89)</f>
        <v>0</v>
      </c>
      <c r="E84" s="78">
        <f t="shared" ref="E84:F84" si="18">SUM(E85:E89)</f>
        <v>0</v>
      </c>
      <c r="F84" s="78">
        <f t="shared" si="18"/>
        <v>0</v>
      </c>
      <c r="G84" s="62">
        <f t="shared" si="16"/>
        <v>0</v>
      </c>
      <c r="I84" s="9"/>
      <c r="J84" s="9"/>
      <c r="K84" s="9"/>
      <c r="L84" s="9"/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18"/>
      <c r="X84" s="18"/>
      <c r="Y84" s="18"/>
      <c r="Z84" s="18"/>
      <c r="AA84" s="18"/>
      <c r="AB84" s="18"/>
      <c r="AC84" s="18"/>
      <c r="AD84" s="18"/>
      <c r="AE84" s="18"/>
      <c r="AF84" s="18"/>
      <c r="AG84" s="18"/>
      <c r="AH84" s="18"/>
      <c r="AI84" s="18"/>
      <c r="AJ84" s="18"/>
      <c r="AK84" s="18"/>
      <c r="AL84" s="18"/>
      <c r="AM84" s="18"/>
      <c r="AN84" s="18"/>
      <c r="AO84" s="18"/>
      <c r="AP84" s="18"/>
      <c r="AQ84" s="18"/>
      <c r="AR84" s="18"/>
      <c r="AS84" s="18"/>
      <c r="AT84" s="18"/>
      <c r="AU84" s="18"/>
      <c r="AV84" s="18"/>
      <c r="AW84" s="18"/>
      <c r="AX84" s="18"/>
      <c r="AY84" s="18"/>
      <c r="AZ84" s="18"/>
      <c r="BA84" s="18"/>
      <c r="BB84" s="18"/>
      <c r="BC84" s="18"/>
      <c r="BD84" s="18"/>
      <c r="BE84" s="18"/>
      <c r="BF84" s="18"/>
      <c r="BG84" s="18"/>
      <c r="BH84" s="18"/>
      <c r="BI84" s="18"/>
      <c r="BJ84" s="18"/>
    </row>
    <row r="85" spans="1:62">
      <c r="A85" s="42">
        <v>441100</v>
      </c>
      <c r="B85" s="43" t="s">
        <v>79</v>
      </c>
      <c r="C85" s="94"/>
      <c r="D85" s="31"/>
      <c r="E85" s="16"/>
      <c r="F85" s="73"/>
      <c r="G85" s="95">
        <f t="shared" si="16"/>
        <v>0</v>
      </c>
      <c r="I85" s="9"/>
      <c r="J85" s="9"/>
      <c r="K85" s="9"/>
      <c r="L85" s="9"/>
      <c r="M85" s="18"/>
      <c r="N85" s="18"/>
      <c r="O85" s="18"/>
      <c r="P85" s="18"/>
      <c r="Q85" s="18"/>
      <c r="R85" s="18"/>
      <c r="S85" s="18"/>
      <c r="T85" s="18"/>
      <c r="U85" s="18"/>
      <c r="V85" s="18"/>
      <c r="W85" s="18"/>
      <c r="X85" s="18"/>
      <c r="Y85" s="18"/>
      <c r="Z85" s="18"/>
      <c r="AA85" s="18"/>
      <c r="AB85" s="18"/>
      <c r="AC85" s="18"/>
      <c r="AD85" s="18"/>
      <c r="AE85" s="18"/>
      <c r="AF85" s="18"/>
      <c r="AG85" s="18"/>
      <c r="AH85" s="18"/>
      <c r="AI85" s="18"/>
      <c r="AJ85" s="18"/>
      <c r="AK85" s="18"/>
      <c r="AL85" s="18"/>
      <c r="AM85" s="18"/>
      <c r="AN85" s="18"/>
      <c r="AO85" s="18"/>
      <c r="AP85" s="18"/>
      <c r="AQ85" s="18"/>
      <c r="AR85" s="18"/>
      <c r="AS85" s="18"/>
      <c r="AT85" s="18"/>
      <c r="AU85" s="18"/>
      <c r="AV85" s="18"/>
      <c r="AW85" s="18"/>
      <c r="AX85" s="18"/>
      <c r="AY85" s="18"/>
      <c r="AZ85" s="18"/>
      <c r="BA85" s="18"/>
      <c r="BB85" s="18"/>
      <c r="BC85" s="18"/>
      <c r="BD85" s="18"/>
      <c r="BE85" s="18"/>
      <c r="BF85" s="18"/>
      <c r="BG85" s="18"/>
      <c r="BH85" s="18"/>
      <c r="BI85" s="18"/>
      <c r="BJ85" s="18"/>
    </row>
    <row r="86" spans="1:62">
      <c r="A86" s="44">
        <v>441400</v>
      </c>
      <c r="B86" s="45" t="s">
        <v>80</v>
      </c>
      <c r="C86" s="94"/>
      <c r="D86" s="31"/>
      <c r="E86" s="16"/>
      <c r="F86" s="73"/>
      <c r="G86" s="95">
        <f t="shared" si="16"/>
        <v>0</v>
      </c>
      <c r="I86" s="9"/>
      <c r="J86" s="9"/>
      <c r="K86" s="9"/>
      <c r="L86" s="9"/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18"/>
      <c r="X86" s="18"/>
      <c r="Y86" s="18"/>
      <c r="Z86" s="18"/>
      <c r="AA86" s="18"/>
      <c r="AB86" s="18"/>
      <c r="AC86" s="18"/>
      <c r="AD86" s="18"/>
      <c r="AE86" s="18"/>
      <c r="AF86" s="18"/>
      <c r="AG86" s="18"/>
      <c r="AH86" s="18"/>
      <c r="AI86" s="18"/>
      <c r="AJ86" s="18"/>
      <c r="AK86" s="18"/>
      <c r="AL86" s="18"/>
      <c r="AM86" s="18"/>
      <c r="AN86" s="18"/>
      <c r="AO86" s="18"/>
      <c r="AP86" s="18"/>
      <c r="AQ86" s="18"/>
      <c r="AR86" s="18"/>
      <c r="AS86" s="18"/>
      <c r="AT86" s="18"/>
      <c r="AU86" s="18"/>
      <c r="AV86" s="18"/>
      <c r="AW86" s="18"/>
      <c r="AX86" s="18"/>
      <c r="AY86" s="18"/>
      <c r="AZ86" s="18"/>
      <c r="BA86" s="18"/>
      <c r="BB86" s="18"/>
      <c r="BC86" s="18"/>
      <c r="BD86" s="18"/>
      <c r="BE86" s="18"/>
      <c r="BF86" s="18"/>
      <c r="BG86" s="18"/>
      <c r="BH86" s="18"/>
      <c r="BI86" s="18"/>
      <c r="BJ86" s="18"/>
    </row>
    <row r="87" spans="1:62">
      <c r="A87" s="46">
        <v>444100</v>
      </c>
      <c r="B87" s="45" t="s">
        <v>81</v>
      </c>
      <c r="C87" s="94"/>
      <c r="D87" s="31"/>
      <c r="E87" s="16"/>
      <c r="F87" s="73"/>
      <c r="G87" s="95">
        <f t="shared" si="16"/>
        <v>0</v>
      </c>
      <c r="I87" s="9"/>
      <c r="J87" s="9"/>
      <c r="K87" s="9"/>
      <c r="L87" s="9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8"/>
      <c r="Z87" s="18"/>
      <c r="AA87" s="18"/>
      <c r="AB87" s="18"/>
      <c r="AC87" s="18"/>
      <c r="AD87" s="18"/>
      <c r="AE87" s="18"/>
      <c r="AF87" s="18"/>
      <c r="AG87" s="18"/>
      <c r="AH87" s="18"/>
      <c r="AI87" s="18"/>
      <c r="AJ87" s="18"/>
      <c r="AK87" s="18"/>
      <c r="AL87" s="18"/>
      <c r="AM87" s="18"/>
      <c r="AN87" s="18"/>
      <c r="AO87" s="18"/>
      <c r="AP87" s="18"/>
      <c r="AQ87" s="18"/>
      <c r="AR87" s="18"/>
      <c r="AS87" s="18"/>
      <c r="AT87" s="18"/>
      <c r="AU87" s="18"/>
      <c r="AV87" s="18"/>
      <c r="AW87" s="18"/>
      <c r="AX87" s="18"/>
      <c r="AY87" s="18"/>
      <c r="AZ87" s="18"/>
      <c r="BA87" s="18"/>
      <c r="BB87" s="18"/>
      <c r="BC87" s="18"/>
      <c r="BD87" s="18"/>
      <c r="BE87" s="18"/>
      <c r="BF87" s="18"/>
      <c r="BG87" s="18"/>
      <c r="BH87" s="18"/>
      <c r="BI87" s="18"/>
      <c r="BJ87" s="18"/>
    </row>
    <row r="88" spans="1:62">
      <c r="A88" s="46">
        <v>444200</v>
      </c>
      <c r="B88" s="45" t="s">
        <v>82</v>
      </c>
      <c r="C88" s="94"/>
      <c r="D88" s="31"/>
      <c r="E88" s="16"/>
      <c r="F88" s="73"/>
      <c r="G88" s="95">
        <f t="shared" si="16"/>
        <v>0</v>
      </c>
      <c r="I88" s="9"/>
      <c r="J88" s="9"/>
      <c r="K88" s="9"/>
      <c r="L88" s="9"/>
      <c r="M88" s="18"/>
      <c r="N88" s="18"/>
      <c r="O88" s="18"/>
      <c r="P88" s="18"/>
      <c r="Q88" s="18"/>
      <c r="R88" s="18"/>
      <c r="S88" s="18"/>
      <c r="T88" s="18"/>
      <c r="U88" s="18"/>
      <c r="V88" s="18"/>
      <c r="W88" s="18"/>
      <c r="X88" s="18"/>
      <c r="Y88" s="18"/>
      <c r="Z88" s="18"/>
      <c r="AA88" s="18"/>
      <c r="AB88" s="18"/>
      <c r="AC88" s="18"/>
      <c r="AD88" s="18"/>
      <c r="AE88" s="18"/>
      <c r="AF88" s="18"/>
      <c r="AG88" s="18"/>
      <c r="AH88" s="18"/>
      <c r="AI88" s="18"/>
      <c r="AJ88" s="18"/>
      <c r="AK88" s="18"/>
      <c r="AL88" s="18"/>
      <c r="AM88" s="18"/>
      <c r="AN88" s="18"/>
      <c r="AO88" s="18"/>
      <c r="AP88" s="18"/>
      <c r="AQ88" s="18"/>
      <c r="AR88" s="18"/>
      <c r="AS88" s="18"/>
      <c r="AT88" s="18"/>
      <c r="AU88" s="18"/>
      <c r="AV88" s="18"/>
      <c r="AW88" s="18"/>
      <c r="AX88" s="18"/>
      <c r="AY88" s="18"/>
      <c r="AZ88" s="18"/>
      <c r="BA88" s="18"/>
      <c r="BB88" s="18"/>
      <c r="BC88" s="18"/>
      <c r="BD88" s="18"/>
      <c r="BE88" s="18"/>
      <c r="BF88" s="18"/>
      <c r="BG88" s="18"/>
      <c r="BH88" s="18"/>
      <c r="BI88" s="18"/>
      <c r="BJ88" s="18"/>
    </row>
    <row r="89" spans="1:62" s="24" customFormat="1">
      <c r="A89" s="47">
        <v>444300</v>
      </c>
      <c r="B89" s="48" t="s">
        <v>83</v>
      </c>
      <c r="C89" s="94"/>
      <c r="D89" s="96"/>
      <c r="E89" s="22"/>
      <c r="F89" s="74"/>
      <c r="G89" s="95">
        <f t="shared" si="16"/>
        <v>0</v>
      </c>
      <c r="H89"/>
      <c r="I89" s="23"/>
      <c r="J89" s="23"/>
      <c r="K89" s="23"/>
      <c r="L89" s="23"/>
      <c r="M89" s="23"/>
      <c r="N89" s="23"/>
      <c r="O89" s="23"/>
      <c r="P89" s="23"/>
      <c r="Q89" s="23"/>
      <c r="R89" s="23"/>
      <c r="S89" s="23"/>
      <c r="T89" s="23"/>
      <c r="U89" s="23"/>
      <c r="V89" s="23"/>
      <c r="W89" s="23"/>
      <c r="X89" s="23"/>
      <c r="Y89" s="23"/>
      <c r="Z89" s="23"/>
      <c r="AA89" s="23"/>
      <c r="AB89" s="23"/>
      <c r="AC89" s="23"/>
      <c r="AD89" s="23"/>
      <c r="AE89" s="23"/>
      <c r="AF89" s="23"/>
      <c r="AG89" s="23"/>
      <c r="AH89" s="23"/>
      <c r="AI89" s="23"/>
      <c r="AJ89" s="23"/>
      <c r="AK89" s="23"/>
      <c r="AL89" s="23"/>
      <c r="AM89" s="23"/>
      <c r="AN89" s="23"/>
      <c r="AO89" s="23"/>
      <c r="AP89" s="23"/>
      <c r="AQ89" s="23"/>
      <c r="AR89" s="23"/>
      <c r="AS89" s="23"/>
      <c r="AT89" s="23"/>
      <c r="AU89" s="23"/>
      <c r="AV89" s="23"/>
      <c r="AW89" s="23"/>
      <c r="AX89" s="23"/>
      <c r="AY89" s="23"/>
      <c r="AZ89" s="23"/>
      <c r="BA89" s="23"/>
      <c r="BB89" s="23"/>
      <c r="BC89" s="23"/>
      <c r="BD89" s="23"/>
      <c r="BE89" s="23"/>
      <c r="BF89" s="23"/>
      <c r="BG89" s="23"/>
      <c r="BH89" s="23"/>
      <c r="BI89" s="23"/>
      <c r="BJ89" s="23"/>
    </row>
    <row r="90" spans="1:62">
      <c r="A90" s="83">
        <v>460000</v>
      </c>
      <c r="B90" s="79" t="s">
        <v>84</v>
      </c>
      <c r="C90" s="94"/>
      <c r="D90" s="61">
        <f>D91</f>
        <v>1780000</v>
      </c>
      <c r="E90" s="60">
        <f t="shared" ref="E90:F90" si="19">E91</f>
        <v>0</v>
      </c>
      <c r="F90" s="60">
        <f t="shared" si="19"/>
        <v>0</v>
      </c>
      <c r="G90" s="62">
        <f t="shared" si="16"/>
        <v>1780000</v>
      </c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  <c r="AG90" s="9"/>
      <c r="AH90" s="9"/>
      <c r="AI90" s="9"/>
      <c r="AJ90" s="9"/>
      <c r="AK90" s="9"/>
      <c r="AL90" s="9"/>
      <c r="AM90" s="9"/>
      <c r="AN90" s="9"/>
      <c r="AO90" s="9"/>
      <c r="AP90" s="9"/>
      <c r="AQ90" s="9"/>
      <c r="AR90" s="9"/>
      <c r="AS90" s="9"/>
      <c r="AT90" s="9"/>
      <c r="AU90" s="9"/>
      <c r="AV90" s="9"/>
      <c r="AW90" s="9"/>
      <c r="AX90" s="9"/>
      <c r="AY90" s="9"/>
      <c r="AZ90" s="9"/>
      <c r="BA90" s="9"/>
      <c r="BB90" s="9"/>
      <c r="BC90" s="9"/>
      <c r="BD90" s="9"/>
      <c r="BE90" s="9"/>
      <c r="BF90" s="9"/>
      <c r="BG90" s="9"/>
      <c r="BH90" s="9"/>
      <c r="BI90" s="9"/>
      <c r="BJ90" s="9"/>
    </row>
    <row r="91" spans="1:62">
      <c r="A91" s="40">
        <v>465112</v>
      </c>
      <c r="B91" s="41" t="s">
        <v>85</v>
      </c>
      <c r="C91" s="94"/>
      <c r="D91" s="31">
        <v>1780000</v>
      </c>
      <c r="E91" s="16"/>
      <c r="F91" s="73"/>
      <c r="G91" s="95">
        <f t="shared" si="16"/>
        <v>1780000</v>
      </c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</row>
    <row r="92" spans="1:62">
      <c r="A92" s="82">
        <v>480000</v>
      </c>
      <c r="B92" s="59" t="s">
        <v>86</v>
      </c>
      <c r="C92" s="94"/>
      <c r="D92" s="61">
        <f>SUM(D93+D95+D98+D100)</f>
        <v>0</v>
      </c>
      <c r="E92" s="60">
        <f t="shared" ref="E92:F92" si="20">SUM(E93+E95+E98+E100)</f>
        <v>0</v>
      </c>
      <c r="F92" s="60">
        <f t="shared" si="20"/>
        <v>0</v>
      </c>
      <c r="G92" s="62">
        <f t="shared" si="16"/>
        <v>0</v>
      </c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</row>
    <row r="93" spans="1:62">
      <c r="A93" s="84">
        <v>481000</v>
      </c>
      <c r="B93" s="85" t="s">
        <v>87</v>
      </c>
      <c r="C93" s="94"/>
      <c r="D93" s="68">
        <f>D94</f>
        <v>0</v>
      </c>
      <c r="E93" s="67">
        <f t="shared" ref="E93:F93" si="21">E94</f>
        <v>0</v>
      </c>
      <c r="F93" s="67">
        <f t="shared" si="21"/>
        <v>0</v>
      </c>
      <c r="G93" s="58">
        <f t="shared" si="16"/>
        <v>0</v>
      </c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  <c r="AF93" s="9"/>
      <c r="AG93" s="9"/>
      <c r="AH93" s="9"/>
      <c r="AI93" s="9"/>
      <c r="AJ93" s="9"/>
      <c r="AK93" s="9"/>
      <c r="AL93" s="9"/>
      <c r="AM93" s="9"/>
      <c r="AN93" s="9"/>
      <c r="AO93" s="9"/>
      <c r="AP93" s="9"/>
      <c r="AQ93" s="9"/>
      <c r="AR93" s="9"/>
      <c r="AS93" s="9"/>
      <c r="AT93" s="9"/>
      <c r="AU93" s="9"/>
      <c r="AV93" s="9"/>
      <c r="AW93" s="9"/>
      <c r="AX93" s="9"/>
      <c r="AY93" s="9"/>
      <c r="AZ93" s="9"/>
      <c r="BA93" s="9"/>
      <c r="BB93" s="9"/>
      <c r="BC93" s="9"/>
      <c r="BD93" s="9"/>
      <c r="BE93" s="9"/>
      <c r="BF93" s="9"/>
      <c r="BG93" s="9"/>
      <c r="BH93" s="9"/>
      <c r="BI93" s="9"/>
      <c r="BJ93" s="9"/>
    </row>
    <row r="94" spans="1:62">
      <c r="A94" s="49">
        <v>481900</v>
      </c>
      <c r="B94" s="50" t="s">
        <v>88</v>
      </c>
      <c r="C94" s="94"/>
      <c r="D94" s="31"/>
      <c r="E94" s="16"/>
      <c r="F94" s="73"/>
      <c r="G94" s="95">
        <f t="shared" si="16"/>
        <v>0</v>
      </c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I94" s="9"/>
      <c r="AJ94" s="9"/>
      <c r="AK94" s="9"/>
      <c r="AL94" s="9"/>
      <c r="AM94" s="9"/>
      <c r="AN94" s="9"/>
      <c r="AO94" s="9"/>
      <c r="AP94" s="9"/>
      <c r="AQ94" s="9"/>
      <c r="AR94" s="9"/>
      <c r="AS94" s="9"/>
      <c r="AT94" s="9"/>
      <c r="AU94" s="9"/>
      <c r="AV94" s="9"/>
      <c r="AW94" s="9"/>
      <c r="AX94" s="9"/>
      <c r="AY94" s="9"/>
      <c r="AZ94" s="9"/>
      <c r="BA94" s="9"/>
      <c r="BB94" s="9"/>
      <c r="BC94" s="9"/>
      <c r="BD94" s="9"/>
      <c r="BE94" s="9"/>
      <c r="BF94" s="9"/>
      <c r="BG94" s="9"/>
      <c r="BH94" s="9"/>
      <c r="BI94" s="9"/>
      <c r="BJ94" s="9"/>
    </row>
    <row r="95" spans="1:62">
      <c r="A95" s="38">
        <v>482000</v>
      </c>
      <c r="B95" s="39" t="s">
        <v>89</v>
      </c>
      <c r="C95" s="94"/>
      <c r="D95" s="29">
        <f>D96+D97</f>
        <v>0</v>
      </c>
      <c r="E95" s="21">
        <f t="shared" ref="E95:F95" si="22">E96+E97</f>
        <v>0</v>
      </c>
      <c r="F95" s="21">
        <f t="shared" si="22"/>
        <v>0</v>
      </c>
      <c r="G95" s="58">
        <f t="shared" si="16"/>
        <v>0</v>
      </c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</row>
    <row r="96" spans="1:62">
      <c r="A96" s="40">
        <v>482100</v>
      </c>
      <c r="B96" s="41" t="s">
        <v>90</v>
      </c>
      <c r="C96" s="94"/>
      <c r="D96" s="28"/>
      <c r="E96" s="14"/>
      <c r="F96" s="69"/>
      <c r="G96" s="95">
        <f t="shared" si="16"/>
        <v>0</v>
      </c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</row>
    <row r="97" spans="1:62">
      <c r="A97" s="40">
        <v>482200</v>
      </c>
      <c r="B97" s="41" t="s">
        <v>91</v>
      </c>
      <c r="C97" s="94"/>
      <c r="D97" s="28"/>
      <c r="E97" s="14"/>
      <c r="F97" s="69"/>
      <c r="G97" s="95">
        <f t="shared" si="16"/>
        <v>0</v>
      </c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</row>
    <row r="98" spans="1:62">
      <c r="A98" s="38">
        <v>483000</v>
      </c>
      <c r="B98" s="39" t="s">
        <v>92</v>
      </c>
      <c r="C98" s="94"/>
      <c r="D98" s="29">
        <f>D99</f>
        <v>0</v>
      </c>
      <c r="E98" s="21">
        <f t="shared" ref="E98:F98" si="23">E99</f>
        <v>0</v>
      </c>
      <c r="F98" s="21">
        <f t="shared" si="23"/>
        <v>0</v>
      </c>
      <c r="G98" s="58">
        <f t="shared" si="16"/>
        <v>0</v>
      </c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</row>
    <row r="99" spans="1:62">
      <c r="A99" s="40">
        <v>483100</v>
      </c>
      <c r="B99" s="41" t="s">
        <v>93</v>
      </c>
      <c r="C99" s="94"/>
      <c r="D99" s="30"/>
      <c r="E99" s="15"/>
      <c r="F99" s="71"/>
      <c r="G99" s="95">
        <f t="shared" si="16"/>
        <v>0</v>
      </c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  <c r="AF99" s="9"/>
      <c r="AG99" s="9"/>
      <c r="AH99" s="9"/>
      <c r="AI99" s="9"/>
      <c r="AJ99" s="9"/>
      <c r="AK99" s="9"/>
      <c r="AL99" s="9"/>
      <c r="AM99" s="9"/>
      <c r="AN99" s="9"/>
      <c r="AO99" s="9"/>
      <c r="AP99" s="9"/>
      <c r="AQ99" s="9"/>
      <c r="AR99" s="9"/>
      <c r="AS99" s="9"/>
      <c r="AT99" s="9"/>
      <c r="AU99" s="9"/>
      <c r="AV99" s="9"/>
      <c r="AW99" s="9"/>
      <c r="AX99" s="9"/>
      <c r="AY99" s="9"/>
      <c r="AZ99" s="9"/>
      <c r="BA99" s="9"/>
      <c r="BB99" s="9"/>
      <c r="BC99" s="9"/>
      <c r="BD99" s="9"/>
      <c r="BE99" s="9"/>
      <c r="BF99" s="9"/>
      <c r="BG99" s="9"/>
      <c r="BH99" s="9"/>
      <c r="BI99" s="9"/>
      <c r="BJ99" s="9"/>
    </row>
    <row r="100" spans="1:62">
      <c r="A100" s="38">
        <v>485000</v>
      </c>
      <c r="B100" s="39" t="s">
        <v>94</v>
      </c>
      <c r="C100" s="94"/>
      <c r="D100" s="29">
        <f>D101</f>
        <v>0</v>
      </c>
      <c r="E100" s="21">
        <f t="shared" ref="E100:F100" si="24">E101</f>
        <v>0</v>
      </c>
      <c r="F100" s="21">
        <f t="shared" si="24"/>
        <v>0</v>
      </c>
      <c r="G100" s="58">
        <f t="shared" si="16"/>
        <v>0</v>
      </c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  <c r="AF100" s="9"/>
      <c r="AG100" s="9"/>
      <c r="AH100" s="9"/>
      <c r="AI100" s="9"/>
      <c r="AJ100" s="9"/>
      <c r="AK100" s="9"/>
      <c r="AL100" s="9"/>
      <c r="AM100" s="9"/>
      <c r="AN100" s="9"/>
      <c r="AO100" s="9"/>
      <c r="AP100" s="9"/>
      <c r="AQ100" s="9"/>
      <c r="AR100" s="9"/>
      <c r="AS100" s="9"/>
      <c r="AT100" s="9"/>
      <c r="AU100" s="9"/>
      <c r="AV100" s="9"/>
      <c r="AW100" s="9"/>
      <c r="AX100" s="9"/>
      <c r="AY100" s="9"/>
      <c r="AZ100" s="9"/>
      <c r="BA100" s="9"/>
      <c r="BB100" s="9"/>
      <c r="BC100" s="9"/>
      <c r="BD100" s="9"/>
      <c r="BE100" s="9"/>
      <c r="BF100" s="9"/>
      <c r="BG100" s="9"/>
      <c r="BH100" s="9"/>
      <c r="BI100" s="9"/>
      <c r="BJ100" s="9"/>
    </row>
    <row r="101" spans="1:62">
      <c r="A101" s="40">
        <v>485119</v>
      </c>
      <c r="B101" s="41" t="s">
        <v>95</v>
      </c>
      <c r="C101" s="94"/>
      <c r="D101" s="30"/>
      <c r="E101" s="15"/>
      <c r="F101" s="71"/>
      <c r="G101" s="95">
        <f t="shared" si="16"/>
        <v>0</v>
      </c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  <c r="AF101" s="9"/>
      <c r="AG101" s="9"/>
      <c r="AH101" s="9"/>
      <c r="AI101" s="9"/>
      <c r="AJ101" s="9"/>
      <c r="AK101" s="9"/>
      <c r="AL101" s="9"/>
      <c r="AM101" s="9"/>
      <c r="AN101" s="9"/>
      <c r="AO101" s="9"/>
      <c r="AP101" s="9"/>
      <c r="AQ101" s="9"/>
      <c r="AR101" s="9"/>
      <c r="AS101" s="9"/>
      <c r="AT101" s="9"/>
      <c r="AU101" s="9"/>
      <c r="AV101" s="9"/>
      <c r="AW101" s="9"/>
      <c r="AX101" s="9"/>
      <c r="AY101" s="9"/>
      <c r="AZ101" s="9"/>
      <c r="BA101" s="9"/>
      <c r="BB101" s="9"/>
      <c r="BC101" s="9"/>
      <c r="BD101" s="9"/>
      <c r="BE101" s="9"/>
      <c r="BF101" s="9"/>
      <c r="BG101" s="9"/>
      <c r="BH101" s="9"/>
      <c r="BI101" s="9"/>
      <c r="BJ101" s="9"/>
    </row>
    <row r="102" spans="1:62">
      <c r="A102" s="91">
        <v>500000</v>
      </c>
      <c r="B102" s="92" t="s">
        <v>96</v>
      </c>
      <c r="C102" s="94"/>
      <c r="D102" s="54">
        <f>SUM(D103+D114)</f>
        <v>600000</v>
      </c>
      <c r="E102" s="53">
        <f t="shared" ref="E102:F102" si="25">SUM(E103+E114)</f>
        <v>0</v>
      </c>
      <c r="F102" s="53">
        <f t="shared" si="25"/>
        <v>600000</v>
      </c>
      <c r="G102" s="57">
        <f t="shared" si="16"/>
        <v>1200000</v>
      </c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</row>
    <row r="103" spans="1:62">
      <c r="A103" s="82">
        <v>510000</v>
      </c>
      <c r="B103" s="59" t="s">
        <v>97</v>
      </c>
      <c r="C103" s="94"/>
      <c r="D103" s="61">
        <f>SUM(D104+D107+D112)</f>
        <v>600000</v>
      </c>
      <c r="E103" s="60">
        <f t="shared" ref="E103:F103" si="26">SUM(E104+E107+E112)</f>
        <v>0</v>
      </c>
      <c r="F103" s="60">
        <f t="shared" si="26"/>
        <v>600000</v>
      </c>
      <c r="G103" s="62">
        <f t="shared" si="16"/>
        <v>1200000</v>
      </c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</row>
    <row r="104" spans="1:62">
      <c r="A104" s="38">
        <v>511000</v>
      </c>
      <c r="B104" s="39" t="s">
        <v>98</v>
      </c>
      <c r="C104" s="94"/>
      <c r="D104" s="29">
        <f>D105+D106</f>
        <v>0</v>
      </c>
      <c r="E104" s="21">
        <f t="shared" ref="E104:F104" si="27">E105+E106</f>
        <v>0</v>
      </c>
      <c r="F104" s="21">
        <f t="shared" si="27"/>
        <v>0</v>
      </c>
      <c r="G104" s="58">
        <f t="shared" si="16"/>
        <v>0</v>
      </c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</row>
    <row r="105" spans="1:62">
      <c r="A105" s="40">
        <v>511300</v>
      </c>
      <c r="B105" s="41" t="s">
        <v>99</v>
      </c>
      <c r="C105" s="94"/>
      <c r="D105" s="30"/>
      <c r="E105" s="15"/>
      <c r="F105" s="71"/>
      <c r="G105" s="95">
        <f t="shared" si="16"/>
        <v>0</v>
      </c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</row>
    <row r="106" spans="1:62">
      <c r="A106" s="40">
        <v>511400</v>
      </c>
      <c r="B106" s="41" t="s">
        <v>100</v>
      </c>
      <c r="C106" s="94"/>
      <c r="D106" s="31"/>
      <c r="E106" s="16"/>
      <c r="F106" s="73"/>
      <c r="G106" s="95">
        <f t="shared" si="16"/>
        <v>0</v>
      </c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</row>
    <row r="107" spans="1:62">
      <c r="A107" s="38">
        <v>512000</v>
      </c>
      <c r="B107" s="39" t="s">
        <v>101</v>
      </c>
      <c r="C107" s="94"/>
      <c r="D107" s="29">
        <f>SUM(D108:D111)</f>
        <v>600000</v>
      </c>
      <c r="E107" s="21">
        <f t="shared" ref="E107:F107" si="28">SUM(E108:E111)</f>
        <v>0</v>
      </c>
      <c r="F107" s="21">
        <f t="shared" si="28"/>
        <v>600000</v>
      </c>
      <c r="G107" s="58">
        <f t="shared" si="16"/>
        <v>1200000</v>
      </c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</row>
    <row r="108" spans="1:62">
      <c r="A108" s="40">
        <v>512200</v>
      </c>
      <c r="B108" s="41" t="s">
        <v>102</v>
      </c>
      <c r="C108" s="94"/>
      <c r="D108" s="30">
        <v>600000</v>
      </c>
      <c r="E108" s="15"/>
      <c r="F108" s="71"/>
      <c r="G108" s="95">
        <f t="shared" si="16"/>
        <v>600000</v>
      </c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</row>
    <row r="109" spans="1:62">
      <c r="A109" s="40">
        <v>512600</v>
      </c>
      <c r="B109" s="41" t="s">
        <v>103</v>
      </c>
      <c r="C109" s="94"/>
      <c r="D109" s="30"/>
      <c r="E109" s="15"/>
      <c r="F109" s="71">
        <v>600000</v>
      </c>
      <c r="G109" s="95">
        <f t="shared" si="16"/>
        <v>600000</v>
      </c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</row>
    <row r="110" spans="1:62">
      <c r="A110" s="40">
        <v>512800</v>
      </c>
      <c r="B110" s="41" t="s">
        <v>104</v>
      </c>
      <c r="C110" s="94"/>
      <c r="D110" s="30"/>
      <c r="E110" s="15"/>
      <c r="F110" s="71"/>
      <c r="G110" s="95">
        <f t="shared" si="16"/>
        <v>0</v>
      </c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9"/>
      <c r="AE110" s="9"/>
      <c r="AF110" s="9"/>
      <c r="AG110" s="9"/>
      <c r="AH110" s="9"/>
      <c r="AI110" s="9"/>
      <c r="AJ110" s="9"/>
      <c r="AK110" s="9"/>
      <c r="AL110" s="9"/>
      <c r="AM110" s="9"/>
      <c r="AN110" s="9"/>
      <c r="AO110" s="9"/>
      <c r="AP110" s="9"/>
      <c r="AQ110" s="9"/>
      <c r="AR110" s="9"/>
      <c r="AS110" s="9"/>
      <c r="AT110" s="9"/>
      <c r="AU110" s="9"/>
      <c r="AV110" s="9"/>
      <c r="AW110" s="9"/>
      <c r="AX110" s="9"/>
      <c r="AY110" s="9"/>
      <c r="AZ110" s="9"/>
      <c r="BA110" s="9"/>
      <c r="BB110" s="9"/>
      <c r="BC110" s="9"/>
      <c r="BD110" s="9"/>
      <c r="BE110" s="9"/>
      <c r="BF110" s="9"/>
      <c r="BG110" s="9"/>
      <c r="BH110" s="9"/>
      <c r="BI110" s="9"/>
      <c r="BJ110" s="9"/>
    </row>
    <row r="111" spans="1:62">
      <c r="A111" s="40">
        <v>512900</v>
      </c>
      <c r="B111" s="41" t="s">
        <v>105</v>
      </c>
      <c r="C111" s="94"/>
      <c r="D111" s="30"/>
      <c r="E111" s="15"/>
      <c r="F111" s="71"/>
      <c r="G111" s="95">
        <f t="shared" si="16"/>
        <v>0</v>
      </c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</row>
    <row r="112" spans="1:62">
      <c r="A112" s="38">
        <v>515000</v>
      </c>
      <c r="B112" s="39" t="s">
        <v>106</v>
      </c>
      <c r="C112" s="94"/>
      <c r="D112" s="29">
        <f>D113</f>
        <v>0</v>
      </c>
      <c r="E112" s="21">
        <f t="shared" ref="E112:F112" si="29">E113</f>
        <v>0</v>
      </c>
      <c r="F112" s="21">
        <f t="shared" si="29"/>
        <v>0</v>
      </c>
      <c r="G112" s="58">
        <f t="shared" si="16"/>
        <v>0</v>
      </c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</row>
    <row r="113" spans="1:7">
      <c r="A113" s="40">
        <v>515100</v>
      </c>
      <c r="B113" s="41" t="s">
        <v>107</v>
      </c>
      <c r="C113" s="94"/>
      <c r="D113" s="31"/>
      <c r="E113" s="16"/>
      <c r="F113" s="73"/>
      <c r="G113" s="95">
        <f t="shared" si="16"/>
        <v>0</v>
      </c>
    </row>
    <row r="114" spans="1:7">
      <c r="A114" s="82">
        <v>520000</v>
      </c>
      <c r="B114" s="59" t="s">
        <v>108</v>
      </c>
      <c r="C114" s="94"/>
      <c r="D114" s="61">
        <f>SUM(D115)</f>
        <v>0</v>
      </c>
      <c r="E114" s="60">
        <f t="shared" ref="E114:F114" si="30">SUM(E115)</f>
        <v>0</v>
      </c>
      <c r="F114" s="60">
        <f t="shared" si="30"/>
        <v>0</v>
      </c>
      <c r="G114" s="62">
        <f t="shared" si="16"/>
        <v>0</v>
      </c>
    </row>
    <row r="115" spans="1:7">
      <c r="A115" s="38">
        <v>523000</v>
      </c>
      <c r="B115" s="39" t="s">
        <v>109</v>
      </c>
      <c r="C115" s="94"/>
      <c r="D115" s="29">
        <f>SUM(D116)</f>
        <v>0</v>
      </c>
      <c r="E115" s="21">
        <f t="shared" ref="E115:F115" si="31">SUM(E116)</f>
        <v>0</v>
      </c>
      <c r="F115" s="21">
        <f t="shared" si="31"/>
        <v>0</v>
      </c>
      <c r="G115" s="58">
        <f t="shared" si="16"/>
        <v>0</v>
      </c>
    </row>
    <row r="116" spans="1:7" ht="15.75" thickBot="1">
      <c r="A116" s="51">
        <v>523100</v>
      </c>
      <c r="B116" s="52" t="s">
        <v>110</v>
      </c>
      <c r="C116" s="94"/>
      <c r="D116" s="33"/>
      <c r="E116" s="19"/>
      <c r="F116" s="75"/>
      <c r="G116" s="97">
        <f t="shared" si="16"/>
        <v>0</v>
      </c>
    </row>
    <row r="117" spans="1:7" ht="15.75" thickBot="1">
      <c r="A117" s="76" t="s">
        <v>111</v>
      </c>
      <c r="B117" s="77" t="s">
        <v>112</v>
      </c>
      <c r="C117" s="94"/>
      <c r="D117" s="86">
        <f>D14+D102</f>
        <v>48459118</v>
      </c>
      <c r="E117" s="87">
        <f t="shared" ref="E117" si="32">E14+E102</f>
        <v>11950000</v>
      </c>
      <c r="F117" s="88">
        <f>F14+F102</f>
        <v>5000000</v>
      </c>
      <c r="G117" s="89">
        <f t="shared" si="16"/>
        <v>65409118</v>
      </c>
    </row>
    <row r="118" spans="1:7">
      <c r="A118" s="6"/>
      <c r="B118" s="6"/>
      <c r="C118" s="94"/>
      <c r="D118" s="6"/>
      <c r="E118" s="6"/>
      <c r="F118" s="6"/>
      <c r="G118" s="35"/>
    </row>
    <row r="119" spans="1:7">
      <c r="A119" s="6"/>
      <c r="B119" s="2" t="s">
        <v>113</v>
      </c>
      <c r="D119" s="2"/>
      <c r="E119" s="2"/>
      <c r="F119" s="2"/>
      <c r="G119" s="34"/>
    </row>
  </sheetData>
  <mergeCells count="5">
    <mergeCell ref="F12:F13"/>
    <mergeCell ref="G12:G13"/>
    <mergeCell ref="A12:B13"/>
    <mergeCell ref="D12:D13"/>
    <mergeCell ref="E12:E13"/>
  </mergeCells>
  <pageMargins left="0.7" right="0.7" top="0.75" bottom="0.75" header="0.3" footer="0.3"/>
  <pageSetup paperSize="8" orientation="landscape" r:id="rId1"/>
  <ignoredErrors>
    <ignoredError sqref="G115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:S118"/>
  <sheetViews>
    <sheetView topLeftCell="A94" workbookViewId="0">
      <selection sqref="A1:H118"/>
    </sheetView>
  </sheetViews>
  <sheetFormatPr defaultRowHeight="15"/>
  <cols>
    <col min="1" max="1" width="6.42578125" customWidth="1"/>
    <col min="2" max="2" width="36.140625" customWidth="1"/>
    <col min="3" max="3" width="1" customWidth="1"/>
    <col min="4" max="5" width="9.42578125" bestFit="1" customWidth="1"/>
    <col min="6" max="6" width="11.28515625" bestFit="1" customWidth="1"/>
  </cols>
  <sheetData>
    <row r="1" spans="1:19" s="1" customFormat="1" ht="18" customHeight="1"/>
    <row r="2" spans="1:19" s="1" customFormat="1" ht="18" customHeight="1"/>
    <row r="3" spans="1:19" s="1" customFormat="1" ht="18" customHeight="1"/>
    <row r="4" spans="1:19" s="1" customFormat="1"/>
    <row r="5" spans="1:19" s="1" customFormat="1"/>
    <row r="8" spans="1:19">
      <c r="A8" s="2"/>
      <c r="B8" s="2" t="s">
        <v>136</v>
      </c>
      <c r="C8" s="1"/>
      <c r="D8" s="2"/>
      <c r="E8" s="2" t="s">
        <v>116</v>
      </c>
      <c r="F8" s="2"/>
      <c r="G8" s="34"/>
      <c r="H8" s="3"/>
      <c r="I8" s="2"/>
      <c r="J8" s="4"/>
      <c r="K8" s="2"/>
      <c r="L8" s="34"/>
      <c r="M8" s="1"/>
      <c r="N8" s="2"/>
      <c r="O8" s="2"/>
      <c r="P8" s="2"/>
      <c r="Q8" s="34"/>
      <c r="R8" s="1"/>
      <c r="S8" s="25"/>
    </row>
    <row r="9" spans="1:19">
      <c r="A9" s="6"/>
      <c r="B9" s="6"/>
      <c r="C9" s="1"/>
      <c r="D9" s="6"/>
      <c r="E9" s="6"/>
      <c r="F9" s="6"/>
      <c r="G9" s="35"/>
      <c r="H9" s="7"/>
      <c r="I9" s="6"/>
      <c r="J9" s="8"/>
      <c r="K9" s="6"/>
      <c r="L9" s="35"/>
      <c r="M9" s="1"/>
      <c r="N9" s="6"/>
      <c r="O9" s="6"/>
      <c r="P9" s="6"/>
      <c r="Q9" s="35"/>
      <c r="R9" s="1"/>
      <c r="S9" s="26"/>
    </row>
    <row r="10" spans="1:19">
      <c r="A10" s="6"/>
      <c r="B10" s="10" t="s">
        <v>139</v>
      </c>
      <c r="C10" s="1"/>
      <c r="D10" s="2"/>
      <c r="E10" s="6"/>
      <c r="F10" s="6"/>
      <c r="G10" s="35"/>
      <c r="H10" s="7"/>
      <c r="I10" s="6"/>
      <c r="J10" s="8"/>
      <c r="K10" s="6"/>
      <c r="L10" s="35"/>
      <c r="M10" s="1"/>
      <c r="N10" s="6"/>
      <c r="O10" s="6"/>
      <c r="P10" s="6"/>
      <c r="Q10" s="35"/>
      <c r="R10" s="1"/>
      <c r="S10" s="26"/>
    </row>
    <row r="11" spans="1:19" ht="15.75" thickBot="1">
      <c r="A11" s="6"/>
      <c r="B11" s="6"/>
      <c r="C11" s="1"/>
      <c r="D11" s="6"/>
      <c r="E11" s="6"/>
      <c r="F11" s="6"/>
      <c r="G11" s="35"/>
      <c r="H11" s="7"/>
      <c r="I11" s="6"/>
      <c r="J11" s="8"/>
      <c r="K11" s="6"/>
      <c r="L11" s="35"/>
      <c r="M11" s="1"/>
      <c r="N11" s="6"/>
      <c r="O11" s="6"/>
      <c r="P11" s="6"/>
      <c r="Q11" s="35"/>
      <c r="R11" s="1"/>
      <c r="S11" s="26"/>
    </row>
    <row r="12" spans="1:19" ht="15.75" customHeight="1" thickBot="1">
      <c r="A12" s="111" t="s">
        <v>2</v>
      </c>
      <c r="B12" s="112"/>
      <c r="C12" s="94"/>
      <c r="D12" s="115" t="s">
        <v>7</v>
      </c>
      <c r="E12" s="117" t="s">
        <v>8</v>
      </c>
      <c r="F12" s="107" t="s">
        <v>119</v>
      </c>
      <c r="G12" s="109" t="s">
        <v>9</v>
      </c>
      <c r="H12" s="1"/>
      <c r="I12" s="1"/>
    </row>
    <row r="13" spans="1:19">
      <c r="A13" s="113"/>
      <c r="B13" s="114"/>
      <c r="C13" s="94"/>
      <c r="D13" s="116"/>
      <c r="E13" s="118"/>
      <c r="F13" s="108"/>
      <c r="G13" s="110"/>
      <c r="H13" s="1"/>
      <c r="I13" s="1"/>
    </row>
    <row r="14" spans="1:19">
      <c r="A14" s="90">
        <v>400000</v>
      </c>
      <c r="B14" s="93" t="s">
        <v>10</v>
      </c>
      <c r="C14" s="94"/>
      <c r="D14" s="56">
        <f>SUM(D15+D32+D80+D84+D90+D92)</f>
        <v>27986450</v>
      </c>
      <c r="E14" s="55">
        <f>E15+E32+E80+E84+E90+E92</f>
        <v>13578000</v>
      </c>
      <c r="F14" s="55">
        <f>F15+F32+F80+F84+F90+F92</f>
        <v>200000</v>
      </c>
      <c r="G14" s="57">
        <f>SUM(D14:F14)</f>
        <v>41764450</v>
      </c>
      <c r="H14" s="1"/>
      <c r="I14" s="1"/>
    </row>
    <row r="15" spans="1:19">
      <c r="A15" s="82">
        <v>410000</v>
      </c>
      <c r="B15" s="59" t="s">
        <v>11</v>
      </c>
      <c r="C15" s="94"/>
      <c r="D15" s="61">
        <f>SUM(D16+D18+D22+D24+D28+D30)</f>
        <v>18316450</v>
      </c>
      <c r="E15" s="60">
        <f t="shared" ref="E15:F15" si="0">SUM(E16+E18+E22+E24+E28+E30)</f>
        <v>0</v>
      </c>
      <c r="F15" s="60">
        <f t="shared" si="0"/>
        <v>0</v>
      </c>
      <c r="G15" s="62">
        <f t="shared" ref="G15:G79" si="1">SUM(D15:F15)</f>
        <v>18316450</v>
      </c>
      <c r="H15" s="1"/>
      <c r="I15" s="1"/>
    </row>
    <row r="16" spans="1:19">
      <c r="A16" s="38">
        <v>411000</v>
      </c>
      <c r="B16" s="39" t="s">
        <v>12</v>
      </c>
      <c r="C16" s="94"/>
      <c r="D16" s="27">
        <f>D17</f>
        <v>14850000</v>
      </c>
      <c r="E16" s="20">
        <f t="shared" ref="E16:F16" si="2">E17</f>
        <v>0</v>
      </c>
      <c r="F16" s="20">
        <f t="shared" si="2"/>
        <v>0</v>
      </c>
      <c r="G16" s="58">
        <f t="shared" si="1"/>
        <v>14850000</v>
      </c>
      <c r="H16" s="1"/>
      <c r="I16" s="1"/>
    </row>
    <row r="17" spans="1:9">
      <c r="A17" s="63">
        <v>411100</v>
      </c>
      <c r="B17" s="64" t="s">
        <v>13</v>
      </c>
      <c r="C17" s="94"/>
      <c r="D17" s="66">
        <v>14850000</v>
      </c>
      <c r="E17" s="65"/>
      <c r="F17" s="65"/>
      <c r="G17" s="95">
        <f t="shared" si="1"/>
        <v>14850000</v>
      </c>
      <c r="H17" s="1"/>
      <c r="I17" s="1"/>
    </row>
    <row r="18" spans="1:9">
      <c r="A18" s="38">
        <v>412000</v>
      </c>
      <c r="B18" s="39" t="s">
        <v>14</v>
      </c>
      <c r="C18" s="94"/>
      <c r="D18" s="27">
        <f>D19+D20+D21</f>
        <v>2676250</v>
      </c>
      <c r="E18" s="20">
        <f t="shared" ref="E18:F18" si="3">E19+E20+E21</f>
        <v>0</v>
      </c>
      <c r="F18" s="20">
        <f t="shared" si="3"/>
        <v>0</v>
      </c>
      <c r="G18" s="58">
        <f t="shared" si="1"/>
        <v>2676250</v>
      </c>
      <c r="H18" s="1"/>
      <c r="I18" s="1"/>
    </row>
    <row r="19" spans="1:9">
      <c r="A19" s="40">
        <v>412100</v>
      </c>
      <c r="B19" s="41" t="s">
        <v>15</v>
      </c>
      <c r="C19" s="94"/>
      <c r="D19" s="66">
        <v>1800000</v>
      </c>
      <c r="E19" s="65"/>
      <c r="F19" s="65"/>
      <c r="G19" s="95">
        <f t="shared" si="1"/>
        <v>1800000</v>
      </c>
      <c r="H19" s="1"/>
      <c r="I19" s="1"/>
    </row>
    <row r="20" spans="1:9">
      <c r="A20" s="40">
        <v>412200</v>
      </c>
      <c r="B20" s="41" t="s">
        <v>16</v>
      </c>
      <c r="C20" s="94"/>
      <c r="D20" s="66">
        <v>765000</v>
      </c>
      <c r="E20" s="65"/>
      <c r="F20" s="65"/>
      <c r="G20" s="95">
        <f t="shared" si="1"/>
        <v>765000</v>
      </c>
      <c r="H20" s="1"/>
      <c r="I20" s="1"/>
    </row>
    <row r="21" spans="1:9">
      <c r="A21" s="40">
        <v>412300</v>
      </c>
      <c r="B21" s="41" t="s">
        <v>17</v>
      </c>
      <c r="C21" s="94"/>
      <c r="D21" s="66">
        <v>111250</v>
      </c>
      <c r="E21" s="65"/>
      <c r="F21" s="65"/>
      <c r="G21" s="95">
        <f t="shared" si="1"/>
        <v>111250</v>
      </c>
      <c r="H21" s="1"/>
      <c r="I21" s="1"/>
    </row>
    <row r="22" spans="1:9">
      <c r="A22" s="38">
        <v>413000</v>
      </c>
      <c r="B22" s="39" t="s">
        <v>18</v>
      </c>
      <c r="C22" s="94"/>
      <c r="D22" s="27">
        <f>D23</f>
        <v>550200</v>
      </c>
      <c r="E22" s="20">
        <f t="shared" ref="E22:F22" si="4">E23</f>
        <v>0</v>
      </c>
      <c r="F22" s="20">
        <f t="shared" si="4"/>
        <v>0</v>
      </c>
      <c r="G22" s="58">
        <f t="shared" si="1"/>
        <v>550200</v>
      </c>
      <c r="H22" s="1"/>
      <c r="I22" s="1"/>
    </row>
    <row r="23" spans="1:9">
      <c r="A23" s="40">
        <v>413100</v>
      </c>
      <c r="B23" s="41" t="s">
        <v>19</v>
      </c>
      <c r="C23" s="94"/>
      <c r="D23" s="28">
        <v>550200</v>
      </c>
      <c r="E23" s="14"/>
      <c r="F23" s="69"/>
      <c r="G23" s="95">
        <f t="shared" si="1"/>
        <v>550200</v>
      </c>
      <c r="H23" s="1"/>
      <c r="I23" s="1"/>
    </row>
    <row r="24" spans="1:9">
      <c r="A24" s="38">
        <v>414000</v>
      </c>
      <c r="B24" s="39" t="s">
        <v>20</v>
      </c>
      <c r="C24" s="94"/>
      <c r="D24" s="27">
        <f>D25+D26+D27</f>
        <v>240000</v>
      </c>
      <c r="E24" s="20">
        <f t="shared" ref="E24:F24" si="5">E25+E26+E27</f>
        <v>0</v>
      </c>
      <c r="F24" s="20">
        <f t="shared" si="5"/>
        <v>0</v>
      </c>
      <c r="G24" s="58">
        <f t="shared" si="1"/>
        <v>240000</v>
      </c>
      <c r="H24" s="1"/>
      <c r="I24" s="1"/>
    </row>
    <row r="25" spans="1:9">
      <c r="A25" s="40">
        <v>414100</v>
      </c>
      <c r="B25" s="41" t="s">
        <v>21</v>
      </c>
      <c r="C25" s="94"/>
      <c r="D25" s="70"/>
      <c r="E25" s="69"/>
      <c r="F25" s="69"/>
      <c r="G25" s="95">
        <f t="shared" si="1"/>
        <v>0</v>
      </c>
      <c r="H25" s="1"/>
      <c r="I25" s="1"/>
    </row>
    <row r="26" spans="1:9">
      <c r="A26" s="40">
        <v>414300</v>
      </c>
      <c r="B26" s="41" t="s">
        <v>22</v>
      </c>
      <c r="C26" s="94"/>
      <c r="D26" s="66">
        <v>240000</v>
      </c>
      <c r="E26" s="65"/>
      <c r="F26" s="65"/>
      <c r="G26" s="95">
        <f t="shared" si="1"/>
        <v>240000</v>
      </c>
      <c r="H26" s="1"/>
      <c r="I26" s="1"/>
    </row>
    <row r="27" spans="1:9">
      <c r="A27" s="40">
        <v>414400</v>
      </c>
      <c r="B27" s="41" t="s">
        <v>131</v>
      </c>
      <c r="C27" s="94"/>
      <c r="D27" s="70"/>
      <c r="E27" s="69"/>
      <c r="F27" s="69"/>
      <c r="G27" s="95">
        <f t="shared" si="1"/>
        <v>0</v>
      </c>
      <c r="H27" s="1"/>
      <c r="I27" s="1"/>
    </row>
    <row r="28" spans="1:9">
      <c r="A28" s="38">
        <v>415000</v>
      </c>
      <c r="B28" s="39" t="s">
        <v>24</v>
      </c>
      <c r="C28" s="94"/>
      <c r="D28" s="27">
        <f>D29</f>
        <v>0</v>
      </c>
      <c r="E28" s="20">
        <f t="shared" ref="E28:F28" si="6">E29</f>
        <v>0</v>
      </c>
      <c r="F28" s="20">
        <f t="shared" si="6"/>
        <v>0</v>
      </c>
      <c r="G28" s="58">
        <f t="shared" si="1"/>
        <v>0</v>
      </c>
      <c r="H28" s="1"/>
      <c r="I28" s="1"/>
    </row>
    <row r="29" spans="1:9">
      <c r="A29" s="40">
        <v>415100</v>
      </c>
      <c r="B29" s="41" t="s">
        <v>25</v>
      </c>
      <c r="C29" s="94"/>
      <c r="D29" s="70"/>
      <c r="E29" s="69"/>
      <c r="F29" s="69"/>
      <c r="G29" s="95">
        <f t="shared" si="1"/>
        <v>0</v>
      </c>
      <c r="H29" s="1"/>
      <c r="I29" s="1"/>
    </row>
    <row r="30" spans="1:9">
      <c r="A30" s="38">
        <v>416000</v>
      </c>
      <c r="B30" s="39" t="s">
        <v>26</v>
      </c>
      <c r="C30" s="94"/>
      <c r="D30" s="29">
        <f>D31</f>
        <v>0</v>
      </c>
      <c r="E30" s="21">
        <f t="shared" ref="E30:F30" si="7">E31</f>
        <v>0</v>
      </c>
      <c r="F30" s="21">
        <f t="shared" si="7"/>
        <v>0</v>
      </c>
      <c r="G30" s="58">
        <f t="shared" si="1"/>
        <v>0</v>
      </c>
      <c r="H30" s="1"/>
      <c r="I30" s="1"/>
    </row>
    <row r="31" spans="1:9">
      <c r="A31" s="40">
        <v>416100</v>
      </c>
      <c r="B31" s="41" t="s">
        <v>27</v>
      </c>
      <c r="C31" s="94"/>
      <c r="D31" s="72"/>
      <c r="E31" s="71"/>
      <c r="F31" s="71"/>
      <c r="G31" s="95">
        <f t="shared" si="1"/>
        <v>0</v>
      </c>
      <c r="H31" s="1"/>
      <c r="I31" s="1"/>
    </row>
    <row r="32" spans="1:9">
      <c r="A32" s="82">
        <v>420000</v>
      </c>
      <c r="B32" s="59" t="s">
        <v>28</v>
      </c>
      <c r="C32" s="94"/>
      <c r="D32" s="61">
        <f>SUM(D33+D50+D55+D64+D69+D72)</f>
        <v>7440000</v>
      </c>
      <c r="E32" s="60">
        <f t="shared" ref="E32:F32" si="8">SUM(E33+E50+E55+E64+E69+E72)</f>
        <v>13578000</v>
      </c>
      <c r="F32" s="60">
        <f t="shared" si="8"/>
        <v>200000</v>
      </c>
      <c r="G32" s="62">
        <f t="shared" si="1"/>
        <v>21218000</v>
      </c>
      <c r="H32" s="1"/>
      <c r="I32" s="1"/>
    </row>
    <row r="33" spans="1:9">
      <c r="A33" s="38">
        <v>421000</v>
      </c>
      <c r="B33" s="39" t="s">
        <v>29</v>
      </c>
      <c r="C33" s="94"/>
      <c r="D33" s="29">
        <f>SUM(D34:D49)</f>
        <v>2870000</v>
      </c>
      <c r="E33" s="21">
        <f t="shared" ref="E33:F33" si="9">SUM(E34:E49)</f>
        <v>800000</v>
      </c>
      <c r="F33" s="21">
        <f t="shared" si="9"/>
        <v>0</v>
      </c>
      <c r="G33" s="58">
        <f t="shared" si="1"/>
        <v>3670000</v>
      </c>
      <c r="H33" s="1"/>
      <c r="I33" s="1"/>
    </row>
    <row r="34" spans="1:9">
      <c r="A34" s="40">
        <v>421100</v>
      </c>
      <c r="B34" s="41" t="s">
        <v>30</v>
      </c>
      <c r="C34" s="94"/>
      <c r="D34" s="31">
        <v>1500000</v>
      </c>
      <c r="E34" s="73"/>
      <c r="F34" s="73"/>
      <c r="G34" s="95">
        <f t="shared" si="1"/>
        <v>1500000</v>
      </c>
      <c r="H34" s="1"/>
      <c r="I34" s="1"/>
    </row>
    <row r="35" spans="1:9">
      <c r="A35" s="40">
        <v>421211</v>
      </c>
      <c r="B35" s="41" t="s">
        <v>31</v>
      </c>
      <c r="C35" s="94"/>
      <c r="D35" s="32">
        <v>200000</v>
      </c>
      <c r="E35" s="73"/>
      <c r="F35" s="73"/>
      <c r="G35" s="95">
        <f t="shared" si="1"/>
        <v>200000</v>
      </c>
      <c r="H35" s="1"/>
      <c r="I35" s="1"/>
    </row>
    <row r="36" spans="1:9">
      <c r="A36" s="40">
        <v>421221</v>
      </c>
      <c r="B36" s="41" t="s">
        <v>32</v>
      </c>
      <c r="C36" s="94"/>
      <c r="D36" s="32"/>
      <c r="E36" s="73"/>
      <c r="F36" s="73"/>
      <c r="G36" s="95">
        <f t="shared" si="1"/>
        <v>0</v>
      </c>
      <c r="H36" s="1"/>
      <c r="I36" s="1"/>
    </row>
    <row r="37" spans="1:9">
      <c r="A37" s="40">
        <v>421222</v>
      </c>
      <c r="B37" s="41" t="s">
        <v>33</v>
      </c>
      <c r="C37" s="94"/>
      <c r="D37" s="32"/>
      <c r="E37" s="73"/>
      <c r="F37" s="73"/>
      <c r="G37" s="95">
        <f t="shared" si="1"/>
        <v>0</v>
      </c>
      <c r="H37" s="1"/>
      <c r="I37" s="1"/>
    </row>
    <row r="38" spans="1:9">
      <c r="A38" s="40">
        <v>421225</v>
      </c>
      <c r="B38" s="41" t="s">
        <v>34</v>
      </c>
      <c r="C38" s="94"/>
      <c r="D38" s="31">
        <v>200000</v>
      </c>
      <c r="E38" s="73"/>
      <c r="F38" s="73"/>
      <c r="G38" s="95">
        <f t="shared" si="1"/>
        <v>200000</v>
      </c>
      <c r="H38" s="1"/>
      <c r="I38" s="1"/>
    </row>
    <row r="39" spans="1:9">
      <c r="A39" s="40">
        <v>421311</v>
      </c>
      <c r="B39" s="41" t="s">
        <v>35</v>
      </c>
      <c r="C39" s="94"/>
      <c r="D39" s="32"/>
      <c r="E39" s="73"/>
      <c r="F39" s="73"/>
      <c r="G39" s="95">
        <f t="shared" si="1"/>
        <v>0</v>
      </c>
      <c r="H39" s="1"/>
      <c r="I39" s="1"/>
    </row>
    <row r="40" spans="1:9">
      <c r="A40" s="40">
        <v>421321</v>
      </c>
      <c r="B40" s="41" t="s">
        <v>36</v>
      </c>
      <c r="C40" s="94"/>
      <c r="D40" s="32"/>
      <c r="E40" s="73"/>
      <c r="F40" s="73"/>
      <c r="G40" s="95">
        <f t="shared" si="1"/>
        <v>0</v>
      </c>
      <c r="H40" s="1"/>
      <c r="I40" s="1"/>
    </row>
    <row r="41" spans="1:9">
      <c r="A41" s="40">
        <v>421323</v>
      </c>
      <c r="B41" s="41" t="s">
        <v>37</v>
      </c>
      <c r="C41" s="94"/>
      <c r="D41" s="31"/>
      <c r="E41" s="73"/>
      <c r="F41" s="73"/>
      <c r="G41" s="95">
        <f t="shared" si="1"/>
        <v>0</v>
      </c>
      <c r="H41" s="1"/>
      <c r="I41" s="1"/>
    </row>
    <row r="42" spans="1:9">
      <c r="A42" s="40">
        <v>421324</v>
      </c>
      <c r="B42" s="41" t="s">
        <v>38</v>
      </c>
      <c r="C42" s="94"/>
      <c r="D42" s="31">
        <v>150000</v>
      </c>
      <c r="E42" s="73"/>
      <c r="F42" s="73"/>
      <c r="G42" s="95">
        <f t="shared" si="1"/>
        <v>150000</v>
      </c>
      <c r="H42" s="1"/>
      <c r="I42" s="1"/>
    </row>
    <row r="43" spans="1:9">
      <c r="A43" s="40">
        <v>421325</v>
      </c>
      <c r="B43" s="41" t="s">
        <v>39</v>
      </c>
      <c r="C43" s="94"/>
      <c r="D43" s="31"/>
      <c r="E43" s="73"/>
      <c r="F43" s="73"/>
      <c r="G43" s="95">
        <f t="shared" si="1"/>
        <v>0</v>
      </c>
      <c r="H43" s="1"/>
      <c r="I43" s="1"/>
    </row>
    <row r="44" spans="1:9">
      <c r="A44" s="40">
        <v>421391</v>
      </c>
      <c r="B44" s="41" t="s">
        <v>40</v>
      </c>
      <c r="C44" s="94"/>
      <c r="D44" s="31"/>
      <c r="E44" s="73"/>
      <c r="F44" s="73"/>
      <c r="G44" s="95">
        <f t="shared" si="1"/>
        <v>0</v>
      </c>
      <c r="H44" s="1"/>
      <c r="I44" s="1"/>
    </row>
    <row r="45" spans="1:9">
      <c r="A45" s="40">
        <v>421400</v>
      </c>
      <c r="B45" s="41" t="s">
        <v>41</v>
      </c>
      <c r="C45" s="94"/>
      <c r="D45" s="31">
        <v>500000</v>
      </c>
      <c r="E45" s="73"/>
      <c r="F45" s="73"/>
      <c r="G45" s="95">
        <f t="shared" si="1"/>
        <v>500000</v>
      </c>
      <c r="H45" s="1"/>
      <c r="I45" s="1"/>
    </row>
    <row r="46" spans="1:9">
      <c r="A46" s="40">
        <v>421500</v>
      </c>
      <c r="B46" s="41" t="s">
        <v>42</v>
      </c>
      <c r="C46" s="94"/>
      <c r="D46" s="31">
        <v>200000</v>
      </c>
      <c r="E46" s="73">
        <v>200000</v>
      </c>
      <c r="F46" s="73"/>
      <c r="G46" s="95">
        <f t="shared" si="1"/>
        <v>400000</v>
      </c>
      <c r="H46" s="1"/>
      <c r="I46" s="1"/>
    </row>
    <row r="47" spans="1:9">
      <c r="A47" s="40">
        <v>421600</v>
      </c>
      <c r="B47" s="41" t="s">
        <v>43</v>
      </c>
      <c r="C47" s="94"/>
      <c r="D47" s="31"/>
      <c r="E47" s="73">
        <v>600000</v>
      </c>
      <c r="F47" s="73"/>
      <c r="G47" s="95">
        <f t="shared" si="1"/>
        <v>600000</v>
      </c>
      <c r="H47" s="1"/>
      <c r="I47" s="1"/>
    </row>
    <row r="48" spans="1:9">
      <c r="A48" s="40">
        <v>421629</v>
      </c>
      <c r="B48" s="41" t="s">
        <v>132</v>
      </c>
      <c r="C48" s="94"/>
      <c r="D48" s="31"/>
      <c r="E48" s="73"/>
      <c r="F48" s="73"/>
      <c r="G48" s="95">
        <f t="shared" si="1"/>
        <v>0</v>
      </c>
      <c r="H48" s="1"/>
      <c r="I48" s="1"/>
    </row>
    <row r="49" spans="1:9">
      <c r="A49" s="40">
        <v>421900</v>
      </c>
      <c r="B49" s="41" t="s">
        <v>44</v>
      </c>
      <c r="C49" s="94"/>
      <c r="D49" s="30">
        <v>120000</v>
      </c>
      <c r="E49" s="71"/>
      <c r="F49" s="71"/>
      <c r="G49" s="95">
        <f t="shared" si="1"/>
        <v>120000</v>
      </c>
      <c r="H49" s="1"/>
      <c r="I49" s="1"/>
    </row>
    <row r="50" spans="1:9">
      <c r="A50" s="38">
        <v>422000</v>
      </c>
      <c r="B50" s="39" t="s">
        <v>45</v>
      </c>
      <c r="C50" s="94"/>
      <c r="D50" s="29">
        <f>D51+D52+D53+D54</f>
        <v>520000</v>
      </c>
      <c r="E50" s="21">
        <f t="shared" ref="E50:F50" si="10">E51+E52+E53+E54</f>
        <v>528000</v>
      </c>
      <c r="F50" s="21">
        <f t="shared" si="10"/>
        <v>0</v>
      </c>
      <c r="G50" s="58">
        <f t="shared" si="1"/>
        <v>1048000</v>
      </c>
      <c r="H50" s="1"/>
      <c r="I50" s="1"/>
    </row>
    <row r="51" spans="1:9">
      <c r="A51" s="40">
        <v>422100</v>
      </c>
      <c r="B51" s="41" t="s">
        <v>46</v>
      </c>
      <c r="C51" s="94"/>
      <c r="D51" s="30">
        <v>320000</v>
      </c>
      <c r="E51" s="15"/>
      <c r="F51" s="71"/>
      <c r="G51" s="95">
        <f t="shared" si="1"/>
        <v>320000</v>
      </c>
      <c r="H51" s="1"/>
      <c r="I51" s="1"/>
    </row>
    <row r="52" spans="1:9">
      <c r="A52" s="40">
        <v>422200</v>
      </c>
      <c r="B52" s="41" t="s">
        <v>47</v>
      </c>
      <c r="C52" s="94"/>
      <c r="D52" s="30"/>
      <c r="E52" s="15">
        <v>528000</v>
      </c>
      <c r="F52" s="71"/>
      <c r="G52" s="95">
        <f t="shared" si="1"/>
        <v>528000</v>
      </c>
      <c r="H52" s="1"/>
      <c r="I52" s="1"/>
    </row>
    <row r="53" spans="1:9">
      <c r="A53" s="40">
        <v>422300</v>
      </c>
      <c r="B53" s="41" t="s">
        <v>48</v>
      </c>
      <c r="C53" s="94"/>
      <c r="D53" s="30">
        <v>200000</v>
      </c>
      <c r="E53" s="15"/>
      <c r="F53" s="71"/>
      <c r="G53" s="95">
        <f t="shared" si="1"/>
        <v>200000</v>
      </c>
      <c r="H53" s="1"/>
      <c r="I53" s="9"/>
    </row>
    <row r="54" spans="1:9">
      <c r="A54" s="40">
        <v>422900</v>
      </c>
      <c r="B54" s="41" t="s">
        <v>49</v>
      </c>
      <c r="C54" s="94"/>
      <c r="D54" s="30"/>
      <c r="E54" s="15"/>
      <c r="F54" s="71"/>
      <c r="G54" s="95">
        <f t="shared" si="1"/>
        <v>0</v>
      </c>
      <c r="H54" s="1"/>
      <c r="I54" s="1"/>
    </row>
    <row r="55" spans="1:9">
      <c r="A55" s="38">
        <v>423000</v>
      </c>
      <c r="B55" s="39" t="s">
        <v>50</v>
      </c>
      <c r="C55" s="94"/>
      <c r="D55" s="29">
        <f>D56+D57+D58+D59+D60+D61+D62+D63</f>
        <v>750000</v>
      </c>
      <c r="E55" s="21">
        <f t="shared" ref="E55:F55" si="11">E56+E57+E58+E59+E60+E61+E62+E63</f>
        <v>3950000</v>
      </c>
      <c r="F55" s="21">
        <f t="shared" si="11"/>
        <v>200000</v>
      </c>
      <c r="G55" s="58">
        <f t="shared" si="1"/>
        <v>4900000</v>
      </c>
      <c r="H55" s="1"/>
      <c r="I55" s="1"/>
    </row>
    <row r="56" spans="1:9">
      <c r="A56" s="40">
        <v>423100</v>
      </c>
      <c r="B56" s="41" t="s">
        <v>51</v>
      </c>
      <c r="C56" s="94"/>
      <c r="D56" s="30"/>
      <c r="E56" s="15"/>
      <c r="F56" s="71"/>
      <c r="G56" s="95">
        <f t="shared" si="1"/>
        <v>0</v>
      </c>
      <c r="H56" s="1"/>
      <c r="I56" s="1"/>
    </row>
    <row r="57" spans="1:9">
      <c r="A57" s="40">
        <v>423200</v>
      </c>
      <c r="B57" s="41" t="s">
        <v>52</v>
      </c>
      <c r="C57" s="94"/>
      <c r="D57" s="30">
        <v>150000</v>
      </c>
      <c r="E57" s="15"/>
      <c r="F57" s="71"/>
      <c r="G57" s="95">
        <f t="shared" si="1"/>
        <v>150000</v>
      </c>
      <c r="H57" s="1"/>
      <c r="I57" s="1"/>
    </row>
    <row r="58" spans="1:9">
      <c r="A58" s="40">
        <v>423300</v>
      </c>
      <c r="B58" s="41" t="s">
        <v>53</v>
      </c>
      <c r="C58" s="94"/>
      <c r="D58" s="30">
        <v>100000</v>
      </c>
      <c r="E58" s="15"/>
      <c r="F58" s="71"/>
      <c r="G58" s="95">
        <f t="shared" si="1"/>
        <v>100000</v>
      </c>
      <c r="H58" s="1"/>
      <c r="I58" s="1"/>
    </row>
    <row r="59" spans="1:9">
      <c r="A59" s="40">
        <v>423400</v>
      </c>
      <c r="B59" s="41" t="s">
        <v>54</v>
      </c>
      <c r="C59" s="94"/>
      <c r="D59" s="30"/>
      <c r="E59" s="15">
        <v>600000</v>
      </c>
      <c r="F59" s="71"/>
      <c r="G59" s="95">
        <f t="shared" si="1"/>
        <v>600000</v>
      </c>
      <c r="H59" s="1"/>
      <c r="I59" s="1"/>
    </row>
    <row r="60" spans="1:9">
      <c r="A60" s="40">
        <v>423500</v>
      </c>
      <c r="B60" s="41" t="s">
        <v>55</v>
      </c>
      <c r="C60" s="94"/>
      <c r="D60" s="31"/>
      <c r="E60" s="16">
        <v>950000</v>
      </c>
      <c r="F60" s="73"/>
      <c r="G60" s="95">
        <f t="shared" si="1"/>
        <v>950000</v>
      </c>
      <c r="H60" s="1"/>
      <c r="I60" s="1"/>
    </row>
    <row r="61" spans="1:9">
      <c r="A61" s="40">
        <v>423600</v>
      </c>
      <c r="B61" s="41" t="s">
        <v>56</v>
      </c>
      <c r="C61" s="94"/>
      <c r="D61" s="30"/>
      <c r="E61" s="15"/>
      <c r="F61" s="71"/>
      <c r="G61" s="95">
        <f t="shared" si="1"/>
        <v>0</v>
      </c>
      <c r="H61" s="1"/>
      <c r="I61" s="1"/>
    </row>
    <row r="62" spans="1:9">
      <c r="A62" s="40">
        <v>423700</v>
      </c>
      <c r="B62" s="41" t="s">
        <v>57</v>
      </c>
      <c r="C62" s="94"/>
      <c r="D62" s="30"/>
      <c r="E62" s="15">
        <v>400000</v>
      </c>
      <c r="F62" s="71">
        <v>200000</v>
      </c>
      <c r="G62" s="95">
        <f t="shared" si="1"/>
        <v>600000</v>
      </c>
      <c r="H62" s="1"/>
      <c r="I62" s="1"/>
    </row>
    <row r="63" spans="1:9">
      <c r="A63" s="40">
        <v>423900</v>
      </c>
      <c r="B63" s="41" t="s">
        <v>58</v>
      </c>
      <c r="C63" s="94"/>
      <c r="D63" s="30">
        <v>500000</v>
      </c>
      <c r="E63" s="15">
        <v>2000000</v>
      </c>
      <c r="F63" s="71"/>
      <c r="G63" s="95">
        <f t="shared" si="1"/>
        <v>2500000</v>
      </c>
      <c r="H63" s="1"/>
      <c r="I63" s="1"/>
    </row>
    <row r="64" spans="1:9">
      <c r="A64" s="38">
        <v>424000</v>
      </c>
      <c r="B64" s="39" t="s">
        <v>59</v>
      </c>
      <c r="C64" s="94"/>
      <c r="D64" s="29">
        <f>D65+D66+D67+D68</f>
        <v>0</v>
      </c>
      <c r="E64" s="21">
        <f t="shared" ref="E64" si="12">E65+E66+E67+E68</f>
        <v>8300000</v>
      </c>
      <c r="F64" s="21">
        <f>F65+F66+F67+F68</f>
        <v>0</v>
      </c>
      <c r="G64" s="58">
        <f t="shared" si="1"/>
        <v>8300000</v>
      </c>
      <c r="H64" s="1"/>
      <c r="I64" s="1"/>
    </row>
    <row r="65" spans="1:9">
      <c r="A65" s="40">
        <v>424200</v>
      </c>
      <c r="B65" s="41" t="s">
        <v>60</v>
      </c>
      <c r="C65" s="94"/>
      <c r="D65" s="32"/>
      <c r="E65" s="17">
        <v>7800000</v>
      </c>
      <c r="F65" s="73"/>
      <c r="G65" s="95">
        <f t="shared" si="1"/>
        <v>7800000</v>
      </c>
      <c r="H65" s="1"/>
      <c r="I65" s="1"/>
    </row>
    <row r="66" spans="1:9">
      <c r="A66" s="40">
        <v>424300</v>
      </c>
      <c r="B66" s="41" t="s">
        <v>61</v>
      </c>
      <c r="C66" s="94"/>
      <c r="D66" s="30"/>
      <c r="E66" s="15"/>
      <c r="F66" s="71"/>
      <c r="G66" s="95">
        <f t="shared" si="1"/>
        <v>0</v>
      </c>
      <c r="H66" s="1"/>
      <c r="I66" s="1"/>
    </row>
    <row r="67" spans="1:9">
      <c r="A67" s="40">
        <v>424600</v>
      </c>
      <c r="B67" s="41" t="s">
        <v>62</v>
      </c>
      <c r="C67" s="94"/>
      <c r="D67" s="30"/>
      <c r="E67" s="15"/>
      <c r="F67" s="71"/>
      <c r="G67" s="95">
        <f t="shared" si="1"/>
        <v>0</v>
      </c>
      <c r="H67" s="1"/>
      <c r="I67" s="1"/>
    </row>
    <row r="68" spans="1:9">
      <c r="A68" s="40">
        <v>424900</v>
      </c>
      <c r="B68" s="41" t="s">
        <v>63</v>
      </c>
      <c r="C68" s="94"/>
      <c r="D68" s="30"/>
      <c r="E68" s="15">
        <v>500000</v>
      </c>
      <c r="F68" s="71"/>
      <c r="G68" s="95">
        <f t="shared" si="1"/>
        <v>500000</v>
      </c>
      <c r="H68" s="1"/>
      <c r="I68" s="1"/>
    </row>
    <row r="69" spans="1:9">
      <c r="A69" s="38">
        <v>425000</v>
      </c>
      <c r="B69" s="39" t="s">
        <v>64</v>
      </c>
      <c r="C69" s="94"/>
      <c r="D69" s="29">
        <f>D70+D71</f>
        <v>1100000</v>
      </c>
      <c r="E69" s="21">
        <f t="shared" ref="E69:F69" si="13">E70+E71</f>
        <v>0</v>
      </c>
      <c r="F69" s="21">
        <f t="shared" si="13"/>
        <v>0</v>
      </c>
      <c r="G69" s="58">
        <f t="shared" si="1"/>
        <v>1100000</v>
      </c>
      <c r="H69" s="1"/>
      <c r="I69" s="1"/>
    </row>
    <row r="70" spans="1:9">
      <c r="A70" s="40">
        <v>425100</v>
      </c>
      <c r="B70" s="41" t="s">
        <v>65</v>
      </c>
      <c r="C70" s="94"/>
      <c r="D70" s="32">
        <v>1000000</v>
      </c>
      <c r="E70" s="17"/>
      <c r="F70" s="73"/>
      <c r="G70" s="95">
        <f t="shared" si="1"/>
        <v>1000000</v>
      </c>
      <c r="H70" s="1"/>
      <c r="I70" s="1"/>
    </row>
    <row r="71" spans="1:9">
      <c r="A71" s="40">
        <v>425200</v>
      </c>
      <c r="B71" s="41" t="s">
        <v>66</v>
      </c>
      <c r="C71" s="94"/>
      <c r="D71" s="30">
        <v>100000</v>
      </c>
      <c r="E71" s="15"/>
      <c r="F71" s="71"/>
      <c r="G71" s="95">
        <f t="shared" si="1"/>
        <v>100000</v>
      </c>
      <c r="H71" s="1"/>
      <c r="I71" s="1"/>
    </row>
    <row r="72" spans="1:9">
      <c r="A72" s="38">
        <v>426000</v>
      </c>
      <c r="B72" s="39" t="s">
        <v>67</v>
      </c>
      <c r="C72" s="94"/>
      <c r="D72" s="29">
        <f>SUM(D73:D79)</f>
        <v>2200000</v>
      </c>
      <c r="E72" s="21">
        <f t="shared" ref="E72:F72" si="14">SUM(E73:E79)</f>
        <v>0</v>
      </c>
      <c r="F72" s="21">
        <f t="shared" si="14"/>
        <v>0</v>
      </c>
      <c r="G72" s="58">
        <f t="shared" si="1"/>
        <v>2200000</v>
      </c>
      <c r="H72" s="1"/>
      <c r="I72" s="1"/>
    </row>
    <row r="73" spans="1:9">
      <c r="A73" s="40">
        <v>426100</v>
      </c>
      <c r="B73" s="41" t="s">
        <v>68</v>
      </c>
      <c r="C73" s="94"/>
      <c r="D73" s="30">
        <v>200000</v>
      </c>
      <c r="E73" s="15"/>
      <c r="F73" s="71"/>
      <c r="G73" s="95">
        <f t="shared" si="1"/>
        <v>200000</v>
      </c>
      <c r="H73" s="1"/>
      <c r="I73" s="1"/>
    </row>
    <row r="74" spans="1:9">
      <c r="A74" s="40">
        <v>426300</v>
      </c>
      <c r="B74" s="41" t="s">
        <v>69</v>
      </c>
      <c r="C74" s="94"/>
      <c r="D74" s="30"/>
      <c r="E74" s="15"/>
      <c r="F74" s="71"/>
      <c r="G74" s="95">
        <f t="shared" si="1"/>
        <v>0</v>
      </c>
      <c r="H74" s="1"/>
      <c r="I74" s="1"/>
    </row>
    <row r="75" spans="1:9">
      <c r="A75" s="40">
        <v>426400</v>
      </c>
      <c r="B75" s="41" t="s">
        <v>70</v>
      </c>
      <c r="C75" s="94"/>
      <c r="D75" s="30"/>
      <c r="E75" s="15"/>
      <c r="F75" s="71"/>
      <c r="G75" s="95">
        <f t="shared" si="1"/>
        <v>0</v>
      </c>
      <c r="H75" s="1"/>
      <c r="I75" s="1"/>
    </row>
    <row r="76" spans="1:9">
      <c r="A76" s="40">
        <v>426500</v>
      </c>
      <c r="B76" s="41" t="s">
        <v>71</v>
      </c>
      <c r="C76" s="94"/>
      <c r="D76" s="30"/>
      <c r="E76" s="15"/>
      <c r="F76" s="71"/>
      <c r="G76" s="95">
        <f t="shared" si="1"/>
        <v>0</v>
      </c>
      <c r="H76" s="1"/>
      <c r="I76" s="1"/>
    </row>
    <row r="77" spans="1:9">
      <c r="A77" s="40">
        <v>426600</v>
      </c>
      <c r="B77" s="41" t="s">
        <v>72</v>
      </c>
      <c r="C77" s="94"/>
      <c r="D77" s="30"/>
      <c r="E77" s="15"/>
      <c r="F77" s="71"/>
      <c r="G77" s="95">
        <f t="shared" si="1"/>
        <v>0</v>
      </c>
      <c r="H77" s="1"/>
      <c r="I77" s="1"/>
    </row>
    <row r="78" spans="1:9">
      <c r="A78" s="40">
        <v>426800</v>
      </c>
      <c r="B78" s="41" t="s">
        <v>73</v>
      </c>
      <c r="C78" s="94"/>
      <c r="D78" s="30">
        <v>100000</v>
      </c>
      <c r="E78" s="15"/>
      <c r="F78" s="71"/>
      <c r="G78" s="95">
        <f t="shared" si="1"/>
        <v>100000</v>
      </c>
      <c r="H78" s="1"/>
      <c r="I78" s="1"/>
    </row>
    <row r="79" spans="1:9">
      <c r="A79" s="40">
        <v>426900</v>
      </c>
      <c r="B79" s="41" t="s">
        <v>74</v>
      </c>
      <c r="C79" s="94"/>
      <c r="D79" s="32">
        <v>1900000</v>
      </c>
      <c r="E79" s="17"/>
      <c r="F79" s="73"/>
      <c r="G79" s="95">
        <f t="shared" si="1"/>
        <v>1900000</v>
      </c>
      <c r="H79" s="1"/>
      <c r="I79" s="1"/>
    </row>
    <row r="80" spans="1:9">
      <c r="A80" s="82">
        <v>430000</v>
      </c>
      <c r="B80" s="59" t="s">
        <v>75</v>
      </c>
      <c r="C80" s="94"/>
      <c r="D80" s="61">
        <f>D81</f>
        <v>0</v>
      </c>
      <c r="E80" s="60">
        <f t="shared" ref="E80:F80" si="15">E81</f>
        <v>0</v>
      </c>
      <c r="F80" s="60">
        <f t="shared" si="15"/>
        <v>0</v>
      </c>
      <c r="G80" s="62">
        <f t="shared" ref="G80:G117" si="16">SUM(D80:F80)</f>
        <v>0</v>
      </c>
      <c r="H80" s="1"/>
      <c r="I80" s="1"/>
    </row>
    <row r="81" spans="1:9">
      <c r="A81" s="38">
        <v>431000</v>
      </c>
      <c r="B81" s="39" t="s">
        <v>75</v>
      </c>
      <c r="C81" s="94"/>
      <c r="D81" s="29">
        <f>D82+D83</f>
        <v>0</v>
      </c>
      <c r="E81" s="21">
        <f t="shared" ref="E81:F81" si="17">E82+E83</f>
        <v>0</v>
      </c>
      <c r="F81" s="21">
        <f t="shared" si="17"/>
        <v>0</v>
      </c>
      <c r="G81" s="58">
        <f t="shared" si="16"/>
        <v>0</v>
      </c>
      <c r="H81" s="1"/>
      <c r="I81" s="1"/>
    </row>
    <row r="82" spans="1:9">
      <c r="A82" s="40">
        <v>431100</v>
      </c>
      <c r="B82" s="41" t="s">
        <v>76</v>
      </c>
      <c r="C82" s="94"/>
      <c r="D82" s="30"/>
      <c r="E82" s="15"/>
      <c r="F82" s="71"/>
      <c r="G82" s="95">
        <f t="shared" si="16"/>
        <v>0</v>
      </c>
      <c r="H82" s="1"/>
      <c r="I82" s="1"/>
    </row>
    <row r="83" spans="1:9">
      <c r="A83" s="40">
        <v>431200</v>
      </c>
      <c r="B83" s="41" t="s">
        <v>77</v>
      </c>
      <c r="C83" s="94"/>
      <c r="D83" s="30"/>
      <c r="E83" s="15"/>
      <c r="F83" s="71"/>
      <c r="G83" s="95">
        <f t="shared" si="16"/>
        <v>0</v>
      </c>
      <c r="H83" s="1"/>
      <c r="I83" s="9"/>
    </row>
    <row r="84" spans="1:9">
      <c r="A84" s="82">
        <v>444000</v>
      </c>
      <c r="B84" s="59" t="s">
        <v>78</v>
      </c>
      <c r="C84" s="94"/>
      <c r="D84" s="80">
        <f>SUM(D85:D89)</f>
        <v>0</v>
      </c>
      <c r="E84" s="78">
        <f t="shared" ref="E84:F84" si="18">SUM(E85:E89)</f>
        <v>0</v>
      </c>
      <c r="F84" s="78">
        <f t="shared" si="18"/>
        <v>0</v>
      </c>
      <c r="G84" s="62">
        <f t="shared" si="16"/>
        <v>0</v>
      </c>
      <c r="H84" s="1"/>
      <c r="I84" s="9"/>
    </row>
    <row r="85" spans="1:9">
      <c r="A85" s="42">
        <v>441100</v>
      </c>
      <c r="B85" s="43" t="s">
        <v>79</v>
      </c>
      <c r="C85" s="94"/>
      <c r="D85" s="31"/>
      <c r="E85" s="16"/>
      <c r="F85" s="73"/>
      <c r="G85" s="95">
        <f t="shared" si="16"/>
        <v>0</v>
      </c>
      <c r="H85" s="1"/>
      <c r="I85" s="9"/>
    </row>
    <row r="86" spans="1:9">
      <c r="A86" s="44">
        <v>441400</v>
      </c>
      <c r="B86" s="45" t="s">
        <v>80</v>
      </c>
      <c r="C86" s="94"/>
      <c r="D86" s="31"/>
      <c r="E86" s="16"/>
      <c r="F86" s="73"/>
      <c r="G86" s="95">
        <f t="shared" si="16"/>
        <v>0</v>
      </c>
      <c r="H86" s="1"/>
      <c r="I86" s="9"/>
    </row>
    <row r="87" spans="1:9">
      <c r="A87" s="46">
        <v>444100</v>
      </c>
      <c r="B87" s="45" t="s">
        <v>81</v>
      </c>
      <c r="C87" s="94"/>
      <c r="D87" s="31"/>
      <c r="E87" s="16"/>
      <c r="F87" s="73"/>
      <c r="G87" s="95">
        <f t="shared" si="16"/>
        <v>0</v>
      </c>
      <c r="H87" s="1"/>
      <c r="I87" s="9"/>
    </row>
    <row r="88" spans="1:9">
      <c r="A88" s="46">
        <v>444200</v>
      </c>
      <c r="B88" s="45" t="s">
        <v>82</v>
      </c>
      <c r="C88" s="94"/>
      <c r="D88" s="31"/>
      <c r="E88" s="16"/>
      <c r="F88" s="73"/>
      <c r="G88" s="95">
        <f t="shared" si="16"/>
        <v>0</v>
      </c>
      <c r="H88" s="1"/>
      <c r="I88" s="23"/>
    </row>
    <row r="89" spans="1:9">
      <c r="A89" s="47">
        <v>444300</v>
      </c>
      <c r="B89" s="48" t="s">
        <v>83</v>
      </c>
      <c r="C89" s="94"/>
      <c r="D89" s="96"/>
      <c r="E89" s="22"/>
      <c r="F89" s="74"/>
      <c r="G89" s="95">
        <f t="shared" si="16"/>
        <v>0</v>
      </c>
      <c r="H89" s="1"/>
      <c r="I89" s="9"/>
    </row>
    <row r="90" spans="1:9">
      <c r="A90" s="83">
        <v>460000</v>
      </c>
      <c r="B90" s="79" t="s">
        <v>84</v>
      </c>
      <c r="C90" s="94"/>
      <c r="D90" s="61">
        <f>D91</f>
        <v>1580000</v>
      </c>
      <c r="E90" s="60">
        <f t="shared" ref="E90:F90" si="19">E91</f>
        <v>0</v>
      </c>
      <c r="F90" s="60">
        <f t="shared" si="19"/>
        <v>0</v>
      </c>
      <c r="G90" s="62">
        <f t="shared" si="16"/>
        <v>1580000</v>
      </c>
      <c r="H90" s="1"/>
      <c r="I90" s="1"/>
    </row>
    <row r="91" spans="1:9">
      <c r="A91" s="40">
        <v>465112</v>
      </c>
      <c r="B91" s="41" t="s">
        <v>85</v>
      </c>
      <c r="C91" s="94"/>
      <c r="D91" s="31">
        <v>1580000</v>
      </c>
      <c r="E91" s="16"/>
      <c r="F91" s="73"/>
      <c r="G91" s="95">
        <f t="shared" si="16"/>
        <v>1580000</v>
      </c>
      <c r="H91" s="1"/>
      <c r="I91" s="1"/>
    </row>
    <row r="92" spans="1:9">
      <c r="A92" s="82">
        <v>480000</v>
      </c>
      <c r="B92" s="59" t="s">
        <v>86</v>
      </c>
      <c r="C92" s="94"/>
      <c r="D92" s="61">
        <f>SUM(D93+D95+D98+D100)</f>
        <v>650000</v>
      </c>
      <c r="E92" s="60">
        <f t="shared" ref="E92:F92" si="20">SUM(E93+E95+E98+E100)</f>
        <v>0</v>
      </c>
      <c r="F92" s="60">
        <f t="shared" si="20"/>
        <v>0</v>
      </c>
      <c r="G92" s="62">
        <f t="shared" si="16"/>
        <v>650000</v>
      </c>
      <c r="H92" s="1"/>
      <c r="I92" s="9"/>
    </row>
    <row r="93" spans="1:9">
      <c r="A93" s="84">
        <v>481000</v>
      </c>
      <c r="B93" s="85" t="s">
        <v>87</v>
      </c>
      <c r="C93" s="94"/>
      <c r="D93" s="68">
        <f>D94</f>
        <v>0</v>
      </c>
      <c r="E93" s="67">
        <f t="shared" ref="E93:F93" si="21">E94</f>
        <v>0</v>
      </c>
      <c r="F93" s="67">
        <f t="shared" si="21"/>
        <v>0</v>
      </c>
      <c r="G93" s="58">
        <f t="shared" si="16"/>
        <v>0</v>
      </c>
      <c r="H93" s="1"/>
      <c r="I93" s="9"/>
    </row>
    <row r="94" spans="1:9">
      <c r="A94" s="49">
        <v>481900</v>
      </c>
      <c r="B94" s="50" t="s">
        <v>88</v>
      </c>
      <c r="C94" s="94"/>
      <c r="D94" s="31"/>
      <c r="E94" s="16"/>
      <c r="F94" s="73"/>
      <c r="G94" s="95">
        <f t="shared" si="16"/>
        <v>0</v>
      </c>
      <c r="H94" s="1"/>
      <c r="I94" s="1"/>
    </row>
    <row r="95" spans="1:9">
      <c r="A95" s="38">
        <v>482000</v>
      </c>
      <c r="B95" s="39" t="s">
        <v>89</v>
      </c>
      <c r="C95" s="94"/>
      <c r="D95" s="29">
        <f>D96+D97</f>
        <v>650000</v>
      </c>
      <c r="E95" s="21">
        <f t="shared" ref="E95:F95" si="22">E96+E97</f>
        <v>0</v>
      </c>
      <c r="F95" s="21">
        <f t="shared" si="22"/>
        <v>0</v>
      </c>
      <c r="G95" s="58">
        <f t="shared" si="16"/>
        <v>650000</v>
      </c>
      <c r="H95" s="1"/>
      <c r="I95" s="1"/>
    </row>
    <row r="96" spans="1:9">
      <c r="A96" s="40">
        <v>482100</v>
      </c>
      <c r="B96" s="41" t="s">
        <v>90</v>
      </c>
      <c r="C96" s="94"/>
      <c r="D96" s="28">
        <v>500000</v>
      </c>
      <c r="E96" s="14"/>
      <c r="F96" s="69"/>
      <c r="G96" s="95">
        <f t="shared" si="16"/>
        <v>500000</v>
      </c>
      <c r="H96" s="1"/>
      <c r="I96" s="1"/>
    </row>
    <row r="97" spans="1:9">
      <c r="A97" s="40">
        <v>482200</v>
      </c>
      <c r="B97" s="41" t="s">
        <v>91</v>
      </c>
      <c r="C97" s="94"/>
      <c r="D97" s="28">
        <v>150000</v>
      </c>
      <c r="E97" s="14"/>
      <c r="F97" s="69"/>
      <c r="G97" s="95">
        <f t="shared" si="16"/>
        <v>150000</v>
      </c>
      <c r="H97" s="1"/>
      <c r="I97" s="1"/>
    </row>
    <row r="98" spans="1:9">
      <c r="A98" s="38">
        <v>483000</v>
      </c>
      <c r="B98" s="39" t="s">
        <v>92</v>
      </c>
      <c r="C98" s="94"/>
      <c r="D98" s="29">
        <f>D99</f>
        <v>0</v>
      </c>
      <c r="E98" s="21">
        <f t="shared" ref="E98:F98" si="23">E99</f>
        <v>0</v>
      </c>
      <c r="F98" s="21">
        <f t="shared" si="23"/>
        <v>0</v>
      </c>
      <c r="G98" s="58">
        <f t="shared" si="16"/>
        <v>0</v>
      </c>
      <c r="H98" s="1"/>
      <c r="I98" s="9"/>
    </row>
    <row r="99" spans="1:9">
      <c r="A99" s="40">
        <v>483100</v>
      </c>
      <c r="B99" s="41" t="s">
        <v>93</v>
      </c>
      <c r="C99" s="94"/>
      <c r="D99" s="30"/>
      <c r="E99" s="15"/>
      <c r="F99" s="71"/>
      <c r="G99" s="95">
        <f t="shared" si="16"/>
        <v>0</v>
      </c>
      <c r="H99" s="1"/>
      <c r="I99" s="9"/>
    </row>
    <row r="100" spans="1:9">
      <c r="A100" s="38">
        <v>485000</v>
      </c>
      <c r="B100" s="39" t="s">
        <v>94</v>
      </c>
      <c r="C100" s="94"/>
      <c r="D100" s="29">
        <f>D101</f>
        <v>0</v>
      </c>
      <c r="E100" s="21">
        <f t="shared" ref="E100:F100" si="24">E101</f>
        <v>0</v>
      </c>
      <c r="F100" s="21">
        <f t="shared" si="24"/>
        <v>0</v>
      </c>
      <c r="G100" s="58">
        <f t="shared" si="16"/>
        <v>0</v>
      </c>
      <c r="H100" s="1"/>
      <c r="I100" s="9"/>
    </row>
    <row r="101" spans="1:9">
      <c r="A101" s="40">
        <v>485119</v>
      </c>
      <c r="B101" s="41" t="s">
        <v>95</v>
      </c>
      <c r="C101" s="94"/>
      <c r="D101" s="30"/>
      <c r="E101" s="15"/>
      <c r="F101" s="71"/>
      <c r="G101" s="95">
        <f t="shared" si="16"/>
        <v>0</v>
      </c>
      <c r="H101" s="1"/>
      <c r="I101" s="1"/>
    </row>
    <row r="102" spans="1:9">
      <c r="A102" s="91">
        <v>500000</v>
      </c>
      <c r="B102" s="92" t="s">
        <v>96</v>
      </c>
      <c r="C102" s="94"/>
      <c r="D102" s="54">
        <f>SUM(D103+D114)</f>
        <v>32300000</v>
      </c>
      <c r="E102" s="53">
        <f t="shared" ref="E102:F102" si="25">SUM(E103+E114)</f>
        <v>0</v>
      </c>
      <c r="F102" s="53">
        <f t="shared" si="25"/>
        <v>0</v>
      </c>
      <c r="G102" s="57">
        <f t="shared" si="16"/>
        <v>32300000</v>
      </c>
      <c r="H102" s="1"/>
      <c r="I102" s="1"/>
    </row>
    <row r="103" spans="1:9">
      <c r="A103" s="82">
        <v>510000</v>
      </c>
      <c r="B103" s="59" t="s">
        <v>97</v>
      </c>
      <c r="C103" s="94"/>
      <c r="D103" s="61">
        <f>SUM(D104+D107+D112)</f>
        <v>800000</v>
      </c>
      <c r="E103" s="60">
        <f t="shared" ref="E103:F103" si="26">SUM(E104+E107+E112)</f>
        <v>0</v>
      </c>
      <c r="F103" s="60">
        <f t="shared" si="26"/>
        <v>0</v>
      </c>
      <c r="G103" s="62">
        <f t="shared" si="16"/>
        <v>800000</v>
      </c>
      <c r="H103" s="1"/>
      <c r="I103" s="1"/>
    </row>
    <row r="104" spans="1:9">
      <c r="A104" s="38">
        <v>511000</v>
      </c>
      <c r="B104" s="39" t="s">
        <v>98</v>
      </c>
      <c r="C104" s="94"/>
      <c r="D104" s="29">
        <f>D105+D106</f>
        <v>0</v>
      </c>
      <c r="E104" s="21">
        <f t="shared" ref="E104:F104" si="27">E105+E106</f>
        <v>0</v>
      </c>
      <c r="F104" s="21">
        <f t="shared" si="27"/>
        <v>0</v>
      </c>
      <c r="G104" s="58">
        <f t="shared" si="16"/>
        <v>0</v>
      </c>
      <c r="H104" s="1"/>
      <c r="I104" s="1"/>
    </row>
    <row r="105" spans="1:9">
      <c r="A105" s="40">
        <v>511300</v>
      </c>
      <c r="B105" s="41" t="s">
        <v>99</v>
      </c>
      <c r="C105" s="94"/>
      <c r="D105" s="30"/>
      <c r="E105" s="15"/>
      <c r="F105" s="71"/>
      <c r="G105" s="95">
        <f t="shared" si="16"/>
        <v>0</v>
      </c>
      <c r="H105" s="1"/>
      <c r="I105" s="1"/>
    </row>
    <row r="106" spans="1:9">
      <c r="A106" s="40">
        <v>511400</v>
      </c>
      <c r="B106" s="41" t="s">
        <v>100</v>
      </c>
      <c r="C106" s="94"/>
      <c r="D106" s="31"/>
      <c r="E106" s="16"/>
      <c r="F106" s="73"/>
      <c r="G106" s="95">
        <f t="shared" si="16"/>
        <v>0</v>
      </c>
      <c r="H106" s="1"/>
      <c r="I106" s="1"/>
    </row>
    <row r="107" spans="1:9">
      <c r="A107" s="38">
        <v>512000</v>
      </c>
      <c r="B107" s="39" t="s">
        <v>101</v>
      </c>
      <c r="C107" s="94"/>
      <c r="D107" s="29">
        <f>SUM(D108:D111)</f>
        <v>800000</v>
      </c>
      <c r="E107" s="21">
        <f t="shared" ref="E107:F107" si="28">SUM(E108:E111)</f>
        <v>0</v>
      </c>
      <c r="F107" s="21">
        <f t="shared" si="28"/>
        <v>0</v>
      </c>
      <c r="G107" s="58">
        <f t="shared" si="16"/>
        <v>800000</v>
      </c>
      <c r="H107" s="1"/>
      <c r="I107" s="1"/>
    </row>
    <row r="108" spans="1:9">
      <c r="A108" s="40">
        <v>512200</v>
      </c>
      <c r="B108" s="41" t="s">
        <v>102</v>
      </c>
      <c r="C108" s="94"/>
      <c r="D108" s="30">
        <v>800000</v>
      </c>
      <c r="E108" s="15"/>
      <c r="F108" s="71"/>
      <c r="G108" s="95">
        <f t="shared" si="16"/>
        <v>800000</v>
      </c>
      <c r="H108" s="1"/>
      <c r="I108" s="1"/>
    </row>
    <row r="109" spans="1:9">
      <c r="A109" s="40">
        <v>512600</v>
      </c>
      <c r="B109" s="41" t="s">
        <v>103</v>
      </c>
      <c r="C109" s="94"/>
      <c r="D109" s="30"/>
      <c r="E109" s="15"/>
      <c r="F109" s="71"/>
      <c r="G109" s="95">
        <f t="shared" si="16"/>
        <v>0</v>
      </c>
      <c r="H109" s="1"/>
      <c r="I109" s="9"/>
    </row>
    <row r="110" spans="1:9">
      <c r="A110" s="40">
        <v>512800</v>
      </c>
      <c r="B110" s="41" t="s">
        <v>104</v>
      </c>
      <c r="C110" s="94"/>
      <c r="D110" s="30"/>
      <c r="E110" s="15"/>
      <c r="F110" s="71"/>
      <c r="G110" s="95">
        <f t="shared" si="16"/>
        <v>0</v>
      </c>
      <c r="H110" s="1"/>
      <c r="I110" s="1"/>
    </row>
    <row r="111" spans="1:9">
      <c r="A111" s="40">
        <v>512900</v>
      </c>
      <c r="B111" s="41" t="s">
        <v>105</v>
      </c>
      <c r="C111" s="94"/>
      <c r="D111" s="30"/>
      <c r="E111" s="15"/>
      <c r="F111" s="71"/>
      <c r="G111" s="95">
        <f t="shared" si="16"/>
        <v>0</v>
      </c>
      <c r="H111" s="1"/>
      <c r="I111" s="1"/>
    </row>
    <row r="112" spans="1:9">
      <c r="A112" s="38">
        <v>515000</v>
      </c>
      <c r="B112" s="39" t="s">
        <v>106</v>
      </c>
      <c r="C112" s="94"/>
      <c r="D112" s="29">
        <f>D113</f>
        <v>0</v>
      </c>
      <c r="E112" s="21">
        <f t="shared" ref="E112:F112" si="29">E113</f>
        <v>0</v>
      </c>
      <c r="F112" s="21">
        <f t="shared" si="29"/>
        <v>0</v>
      </c>
      <c r="G112" s="58">
        <f t="shared" si="16"/>
        <v>0</v>
      </c>
      <c r="H112" s="1"/>
      <c r="I112" s="1"/>
    </row>
    <row r="113" spans="1:9">
      <c r="A113" s="40">
        <v>515100</v>
      </c>
      <c r="B113" s="41" t="s">
        <v>107</v>
      </c>
      <c r="C113" s="94"/>
      <c r="D113" s="31"/>
      <c r="E113" s="16"/>
      <c r="F113" s="73"/>
      <c r="G113" s="95">
        <f t="shared" si="16"/>
        <v>0</v>
      </c>
      <c r="H113" s="1"/>
      <c r="I113" s="1"/>
    </row>
    <row r="114" spans="1:9">
      <c r="A114" s="82">
        <v>520000</v>
      </c>
      <c r="B114" s="59" t="s">
        <v>108</v>
      </c>
      <c r="C114" s="94"/>
      <c r="D114" s="61">
        <f>SUM(D115)</f>
        <v>31500000</v>
      </c>
      <c r="E114" s="60">
        <f t="shared" ref="E114:F115" si="30">SUM(E115)</f>
        <v>0</v>
      </c>
      <c r="F114" s="60">
        <f t="shared" si="30"/>
        <v>0</v>
      </c>
      <c r="G114" s="62">
        <f t="shared" si="16"/>
        <v>31500000</v>
      </c>
      <c r="H114" s="1"/>
      <c r="I114" s="1"/>
    </row>
    <row r="115" spans="1:9">
      <c r="A115" s="38">
        <v>523000</v>
      </c>
      <c r="B115" s="39" t="s">
        <v>109</v>
      </c>
      <c r="C115" s="94"/>
      <c r="D115" s="29">
        <f>SUM(D116)</f>
        <v>31500000</v>
      </c>
      <c r="E115" s="21">
        <f t="shared" si="30"/>
        <v>0</v>
      </c>
      <c r="F115" s="21">
        <f t="shared" si="30"/>
        <v>0</v>
      </c>
      <c r="G115" s="58">
        <f t="shared" si="16"/>
        <v>31500000</v>
      </c>
      <c r="H115" s="1"/>
      <c r="I115" s="1"/>
    </row>
    <row r="116" spans="1:9" ht="15.75" thickBot="1">
      <c r="A116" s="51">
        <v>523100</v>
      </c>
      <c r="B116" s="52" t="s">
        <v>110</v>
      </c>
      <c r="C116" s="94"/>
      <c r="D116" s="33">
        <v>31500000</v>
      </c>
      <c r="E116" s="19"/>
      <c r="F116" s="75"/>
      <c r="G116" s="97">
        <f t="shared" si="16"/>
        <v>31500000</v>
      </c>
      <c r="H116" s="1"/>
      <c r="I116" s="1"/>
    </row>
    <row r="117" spans="1:9" ht="15.75" thickBot="1">
      <c r="A117" s="76" t="s">
        <v>111</v>
      </c>
      <c r="B117" s="77" t="s">
        <v>112</v>
      </c>
      <c r="C117" s="94"/>
      <c r="D117" s="86">
        <f>D14+D102</f>
        <v>60286450</v>
      </c>
      <c r="E117" s="87">
        <f t="shared" ref="E117" si="31">E14+E102</f>
        <v>13578000</v>
      </c>
      <c r="F117" s="88">
        <f>F14+F102</f>
        <v>200000</v>
      </c>
      <c r="G117" s="89">
        <f t="shared" si="16"/>
        <v>74064450</v>
      </c>
      <c r="H117" s="1"/>
      <c r="I117" s="1"/>
    </row>
    <row r="118" spans="1:9">
      <c r="A118" s="6"/>
      <c r="B118" s="2" t="s">
        <v>113</v>
      </c>
      <c r="C118" s="1"/>
      <c r="D118" s="2"/>
      <c r="E118" s="2"/>
      <c r="F118" s="2"/>
      <c r="G118" s="34"/>
      <c r="H118" s="1"/>
      <c r="I118" s="1"/>
    </row>
  </sheetData>
  <mergeCells count="5">
    <mergeCell ref="A12:B13"/>
    <mergeCell ref="D12:D13"/>
    <mergeCell ref="E12:E13"/>
    <mergeCell ref="F12:F13"/>
    <mergeCell ref="G12:G13"/>
  </mergeCells>
  <pageMargins left="0.7" right="0.7" top="0.75" bottom="0.75" header="0.3" footer="0.3"/>
  <pageSetup paperSize="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S118"/>
  <sheetViews>
    <sheetView workbookViewId="0">
      <selection sqref="A1:H118"/>
    </sheetView>
  </sheetViews>
  <sheetFormatPr defaultRowHeight="15"/>
  <cols>
    <col min="1" max="1" width="8" customWidth="1"/>
    <col min="2" max="2" width="40.140625" customWidth="1"/>
    <col min="3" max="3" width="1.5703125" customWidth="1"/>
    <col min="4" max="4" width="9.85546875" customWidth="1"/>
    <col min="5" max="5" width="10.140625" customWidth="1"/>
    <col min="6" max="6" width="11.28515625" customWidth="1"/>
  </cols>
  <sheetData>
    <row r="1" spans="1:19" s="1" customFormat="1">
      <c r="A1" s="1">
        <v>1</v>
      </c>
    </row>
    <row r="2" spans="1:19" s="1" customFormat="1"/>
    <row r="3" spans="1:19" s="1" customFormat="1"/>
    <row r="6" spans="1:19">
      <c r="A6" s="2"/>
      <c r="B6" s="2" t="s">
        <v>136</v>
      </c>
      <c r="C6" s="1"/>
      <c r="D6" s="2"/>
      <c r="E6" s="2" t="s">
        <v>120</v>
      </c>
      <c r="F6" s="2"/>
      <c r="G6" s="34"/>
      <c r="H6" s="3"/>
      <c r="I6" s="2"/>
      <c r="J6" s="4"/>
      <c r="K6" s="2"/>
      <c r="L6" s="34"/>
      <c r="M6" s="1"/>
      <c r="N6" s="2"/>
      <c r="O6" s="2"/>
      <c r="P6" s="2"/>
      <c r="Q6" s="34"/>
      <c r="R6" s="1"/>
      <c r="S6" s="25"/>
    </row>
    <row r="7" spans="1:19">
      <c r="A7" s="6"/>
      <c r="B7" s="6"/>
      <c r="C7" s="1"/>
      <c r="D7" s="6"/>
      <c r="E7" s="6"/>
      <c r="F7" s="6"/>
      <c r="G7" s="35"/>
      <c r="H7" s="7"/>
      <c r="I7" s="6"/>
      <c r="J7" s="8"/>
      <c r="K7" s="6"/>
      <c r="L7" s="35"/>
      <c r="M7" s="1"/>
      <c r="N7" s="6"/>
      <c r="O7" s="6"/>
      <c r="P7" s="6"/>
      <c r="Q7" s="35"/>
      <c r="R7" s="1"/>
      <c r="S7" s="26"/>
    </row>
    <row r="8" spans="1:19">
      <c r="A8" s="6"/>
      <c r="B8" s="10" t="s">
        <v>139</v>
      </c>
      <c r="C8" s="1"/>
      <c r="D8" s="2"/>
      <c r="E8" s="6"/>
      <c r="F8" s="6"/>
      <c r="G8" s="35"/>
      <c r="H8" s="7"/>
      <c r="I8" s="6"/>
      <c r="J8" s="8"/>
      <c r="K8" s="6"/>
      <c r="L8" s="35"/>
      <c r="M8" s="1"/>
      <c r="N8" s="6"/>
      <c r="O8" s="6"/>
      <c r="P8" s="6"/>
      <c r="Q8" s="35"/>
      <c r="R8" s="1"/>
      <c r="S8" s="26"/>
    </row>
    <row r="10" spans="1:19">
      <c r="A10" s="6"/>
      <c r="B10" s="10" t="s">
        <v>0</v>
      </c>
      <c r="C10" s="1"/>
      <c r="D10" s="2"/>
      <c r="E10" s="6"/>
      <c r="F10" s="6"/>
      <c r="G10" s="35"/>
      <c r="H10" s="7"/>
      <c r="I10" s="6"/>
    </row>
    <row r="11" spans="1:19" ht="15.75" thickBot="1">
      <c r="A11" s="6"/>
      <c r="B11" s="6"/>
      <c r="C11" s="1"/>
      <c r="D11" s="6"/>
      <c r="E11" s="6"/>
      <c r="F11" s="6"/>
      <c r="G11" s="35"/>
      <c r="H11" s="7"/>
      <c r="I11" s="6"/>
    </row>
    <row r="12" spans="1:19" ht="15.75" customHeight="1" thickBot="1">
      <c r="A12" s="111" t="s">
        <v>2</v>
      </c>
      <c r="B12" s="112"/>
      <c r="C12" s="94"/>
      <c r="D12" s="115" t="s">
        <v>121</v>
      </c>
      <c r="E12" s="117" t="s">
        <v>122</v>
      </c>
      <c r="F12" s="107" t="s">
        <v>123</v>
      </c>
      <c r="G12" s="109" t="s">
        <v>124</v>
      </c>
      <c r="H12" s="1"/>
      <c r="I12" s="1"/>
    </row>
    <row r="13" spans="1:19" ht="21" customHeight="1">
      <c r="A13" s="113"/>
      <c r="B13" s="114"/>
      <c r="C13" s="94"/>
      <c r="D13" s="116"/>
      <c r="E13" s="118"/>
      <c r="F13" s="108"/>
      <c r="G13" s="110"/>
      <c r="H13" s="1"/>
      <c r="I13" s="1"/>
    </row>
    <row r="14" spans="1:19">
      <c r="A14" s="90">
        <v>400000</v>
      </c>
      <c r="B14" s="93" t="s">
        <v>10</v>
      </c>
      <c r="C14" s="94"/>
      <c r="D14" s="56">
        <f>SUM(D15+D32+D80+D84+D90+D92)</f>
        <v>0</v>
      </c>
      <c r="E14" s="55">
        <f>E15+E32+E80+E84+E90+E92</f>
        <v>8445950</v>
      </c>
      <c r="F14" s="55">
        <f>F15+F32+F80+F84+F90+F92</f>
        <v>3000000</v>
      </c>
      <c r="G14" s="57">
        <f>SUM(D14:F14)</f>
        <v>11445950</v>
      </c>
      <c r="H14" s="1"/>
      <c r="I14" s="1"/>
    </row>
    <row r="15" spans="1:19">
      <c r="A15" s="82">
        <v>410000</v>
      </c>
      <c r="B15" s="59" t="s">
        <v>11</v>
      </c>
      <c r="C15" s="94"/>
      <c r="D15" s="61">
        <f>SUM(D16+D18+D22+D24+D28+D30)</f>
        <v>0</v>
      </c>
      <c r="E15" s="60">
        <f t="shared" ref="E15:F15" si="0">SUM(E16+E18+E22+E24+E28+E30)</f>
        <v>0</v>
      </c>
      <c r="F15" s="60">
        <f t="shared" si="0"/>
        <v>0</v>
      </c>
      <c r="G15" s="62">
        <f t="shared" ref="G15:G79" si="1">SUM(D15:F15)</f>
        <v>0</v>
      </c>
      <c r="H15" s="1"/>
      <c r="I15" s="1"/>
    </row>
    <row r="16" spans="1:19">
      <c r="A16" s="38">
        <v>411000</v>
      </c>
      <c r="B16" s="39" t="s">
        <v>12</v>
      </c>
      <c r="C16" s="94"/>
      <c r="D16" s="27">
        <f>D17</f>
        <v>0</v>
      </c>
      <c r="E16" s="20">
        <f t="shared" ref="E16:F16" si="2">E17</f>
        <v>0</v>
      </c>
      <c r="F16" s="20">
        <f t="shared" si="2"/>
        <v>0</v>
      </c>
      <c r="G16" s="58">
        <f t="shared" si="1"/>
        <v>0</v>
      </c>
      <c r="H16" s="1"/>
      <c r="I16" s="1"/>
    </row>
    <row r="17" spans="1:9">
      <c r="A17" s="63">
        <v>411100</v>
      </c>
      <c r="B17" s="64" t="s">
        <v>13</v>
      </c>
      <c r="C17" s="94"/>
      <c r="D17" s="66"/>
      <c r="E17" s="65"/>
      <c r="F17" s="65"/>
      <c r="G17" s="95">
        <f t="shared" si="1"/>
        <v>0</v>
      </c>
      <c r="H17" s="1"/>
      <c r="I17" s="1"/>
    </row>
    <row r="18" spans="1:9">
      <c r="A18" s="38">
        <v>412000</v>
      </c>
      <c r="B18" s="39" t="s">
        <v>14</v>
      </c>
      <c r="C18" s="94"/>
      <c r="D18" s="27">
        <f>D19+D20+D21</f>
        <v>0</v>
      </c>
      <c r="E18" s="20">
        <f t="shared" ref="E18:F18" si="3">E19+E20+E21</f>
        <v>0</v>
      </c>
      <c r="F18" s="20">
        <f t="shared" si="3"/>
        <v>0</v>
      </c>
      <c r="G18" s="58">
        <f t="shared" si="1"/>
        <v>0</v>
      </c>
      <c r="H18" s="1"/>
      <c r="I18" s="1"/>
    </row>
    <row r="19" spans="1:9">
      <c r="A19" s="40">
        <v>412100</v>
      </c>
      <c r="B19" s="41" t="s">
        <v>15</v>
      </c>
      <c r="C19" s="94"/>
      <c r="D19" s="66"/>
      <c r="E19" s="65"/>
      <c r="F19" s="65"/>
      <c r="G19" s="95">
        <f t="shared" si="1"/>
        <v>0</v>
      </c>
      <c r="H19" s="1"/>
      <c r="I19" s="1"/>
    </row>
    <row r="20" spans="1:9">
      <c r="A20" s="40">
        <v>412200</v>
      </c>
      <c r="B20" s="41" t="s">
        <v>16</v>
      </c>
      <c r="C20" s="94"/>
      <c r="D20" s="66"/>
      <c r="E20" s="65"/>
      <c r="F20" s="65"/>
      <c r="G20" s="95">
        <f t="shared" si="1"/>
        <v>0</v>
      </c>
      <c r="H20" s="1"/>
      <c r="I20" s="1"/>
    </row>
    <row r="21" spans="1:9">
      <c r="A21" s="40">
        <v>412300</v>
      </c>
      <c r="B21" s="41" t="s">
        <v>17</v>
      </c>
      <c r="C21" s="94"/>
      <c r="D21" s="66"/>
      <c r="E21" s="65"/>
      <c r="F21" s="65"/>
      <c r="G21" s="95">
        <f t="shared" si="1"/>
        <v>0</v>
      </c>
      <c r="H21" s="1"/>
      <c r="I21" s="1"/>
    </row>
    <row r="22" spans="1:9">
      <c r="A22" s="38">
        <v>413000</v>
      </c>
      <c r="B22" s="39" t="s">
        <v>18</v>
      </c>
      <c r="C22" s="94"/>
      <c r="D22" s="27">
        <f>D23</f>
        <v>0</v>
      </c>
      <c r="E22" s="20">
        <f t="shared" ref="E22:F22" si="4">E23</f>
        <v>0</v>
      </c>
      <c r="F22" s="20">
        <f t="shared" si="4"/>
        <v>0</v>
      </c>
      <c r="G22" s="58">
        <f t="shared" si="1"/>
        <v>0</v>
      </c>
      <c r="H22" s="1"/>
      <c r="I22" s="1"/>
    </row>
    <row r="23" spans="1:9">
      <c r="A23" s="40">
        <v>413100</v>
      </c>
      <c r="B23" s="41" t="s">
        <v>19</v>
      </c>
      <c r="C23" s="94"/>
      <c r="D23" s="28"/>
      <c r="E23" s="14"/>
      <c r="F23" s="69"/>
      <c r="G23" s="95">
        <f t="shared" si="1"/>
        <v>0</v>
      </c>
      <c r="H23" s="1"/>
      <c r="I23" s="1"/>
    </row>
    <row r="24" spans="1:9">
      <c r="A24" s="38">
        <v>414000</v>
      </c>
      <c r="B24" s="39" t="s">
        <v>20</v>
      </c>
      <c r="C24" s="94"/>
      <c r="D24" s="27">
        <f>D25+D26+D27</f>
        <v>0</v>
      </c>
      <c r="E24" s="20">
        <f t="shared" ref="E24:F24" si="5">E25+E26+E27</f>
        <v>0</v>
      </c>
      <c r="F24" s="20">
        <f t="shared" si="5"/>
        <v>0</v>
      </c>
      <c r="G24" s="58">
        <f t="shared" si="1"/>
        <v>0</v>
      </c>
      <c r="H24" s="1"/>
      <c r="I24" s="1"/>
    </row>
    <row r="25" spans="1:9">
      <c r="A25" s="40">
        <v>414100</v>
      </c>
      <c r="B25" s="41" t="s">
        <v>21</v>
      </c>
      <c r="C25" s="94"/>
      <c r="D25" s="70"/>
      <c r="E25" s="69"/>
      <c r="F25" s="69"/>
      <c r="G25" s="95">
        <f t="shared" si="1"/>
        <v>0</v>
      </c>
      <c r="H25" s="1"/>
      <c r="I25" s="1"/>
    </row>
    <row r="26" spans="1:9">
      <c r="A26" s="40">
        <v>414300</v>
      </c>
      <c r="B26" s="41" t="s">
        <v>22</v>
      </c>
      <c r="C26" s="94"/>
      <c r="D26" s="66"/>
      <c r="E26" s="65"/>
      <c r="F26" s="65"/>
      <c r="G26" s="95">
        <f t="shared" si="1"/>
        <v>0</v>
      </c>
      <c r="H26" s="1"/>
      <c r="I26" s="1"/>
    </row>
    <row r="27" spans="1:9">
      <c r="A27" s="40">
        <v>414400</v>
      </c>
      <c r="B27" s="41" t="s">
        <v>131</v>
      </c>
      <c r="C27" s="94"/>
      <c r="D27" s="70"/>
      <c r="E27" s="69"/>
      <c r="F27" s="69"/>
      <c r="G27" s="95">
        <f t="shared" si="1"/>
        <v>0</v>
      </c>
      <c r="H27" s="1"/>
      <c r="I27" s="1"/>
    </row>
    <row r="28" spans="1:9">
      <c r="A28" s="38">
        <v>415000</v>
      </c>
      <c r="B28" s="39" t="s">
        <v>24</v>
      </c>
      <c r="C28" s="94"/>
      <c r="D28" s="27">
        <f>D29</f>
        <v>0</v>
      </c>
      <c r="E28" s="20">
        <f t="shared" ref="E28:F28" si="6">E29</f>
        <v>0</v>
      </c>
      <c r="F28" s="20">
        <f t="shared" si="6"/>
        <v>0</v>
      </c>
      <c r="G28" s="58">
        <f t="shared" si="1"/>
        <v>0</v>
      </c>
      <c r="H28" s="1"/>
      <c r="I28" s="1"/>
    </row>
    <row r="29" spans="1:9">
      <c r="A29" s="40">
        <v>415100</v>
      </c>
      <c r="B29" s="41" t="s">
        <v>25</v>
      </c>
      <c r="C29" s="94"/>
      <c r="D29" s="70"/>
      <c r="E29" s="69"/>
      <c r="F29" s="69"/>
      <c r="G29" s="95">
        <f t="shared" si="1"/>
        <v>0</v>
      </c>
      <c r="H29" s="1"/>
      <c r="I29" s="1"/>
    </row>
    <row r="30" spans="1:9">
      <c r="A30" s="38">
        <v>416000</v>
      </c>
      <c r="B30" s="39" t="s">
        <v>26</v>
      </c>
      <c r="C30" s="94"/>
      <c r="D30" s="29">
        <f>D31</f>
        <v>0</v>
      </c>
      <c r="E30" s="21">
        <f t="shared" ref="E30:F30" si="7">E31</f>
        <v>0</v>
      </c>
      <c r="F30" s="21">
        <f t="shared" si="7"/>
        <v>0</v>
      </c>
      <c r="G30" s="58">
        <f t="shared" si="1"/>
        <v>0</v>
      </c>
      <c r="H30" s="1"/>
      <c r="I30" s="1"/>
    </row>
    <row r="31" spans="1:9">
      <c r="A31" s="40">
        <v>416100</v>
      </c>
      <c r="B31" s="41" t="s">
        <v>27</v>
      </c>
      <c r="C31" s="94"/>
      <c r="D31" s="72"/>
      <c r="E31" s="71"/>
      <c r="F31" s="71"/>
      <c r="G31" s="95">
        <f t="shared" si="1"/>
        <v>0</v>
      </c>
      <c r="H31" s="1"/>
      <c r="I31" s="1"/>
    </row>
    <row r="32" spans="1:9">
      <c r="A32" s="82">
        <v>420000</v>
      </c>
      <c r="B32" s="59" t="s">
        <v>28</v>
      </c>
      <c r="C32" s="94"/>
      <c r="D32" s="61">
        <f>SUM(D33+D50+D55+D64+D69+D72)</f>
        <v>0</v>
      </c>
      <c r="E32" s="60">
        <f t="shared" ref="E32:F32" si="8">SUM(E33+E50+E55+E64+E69+E72)</f>
        <v>8445950</v>
      </c>
      <c r="F32" s="60">
        <f t="shared" si="8"/>
        <v>3000000</v>
      </c>
      <c r="G32" s="62">
        <f t="shared" si="1"/>
        <v>11445950</v>
      </c>
      <c r="H32" s="1"/>
      <c r="I32" s="1"/>
    </row>
    <row r="33" spans="1:9">
      <c r="A33" s="38">
        <v>421000</v>
      </c>
      <c r="B33" s="39" t="s">
        <v>29</v>
      </c>
      <c r="C33" s="94"/>
      <c r="D33" s="29">
        <f>SUM(D34:D49)</f>
        <v>0</v>
      </c>
      <c r="E33" s="21">
        <f t="shared" ref="E33:F33" si="9">SUM(E34:E49)</f>
        <v>315000</v>
      </c>
      <c r="F33" s="21">
        <f t="shared" si="9"/>
        <v>0</v>
      </c>
      <c r="G33" s="58">
        <f t="shared" si="1"/>
        <v>315000</v>
      </c>
      <c r="H33" s="1"/>
      <c r="I33" s="1"/>
    </row>
    <row r="34" spans="1:9">
      <c r="A34" s="40">
        <v>421100</v>
      </c>
      <c r="B34" s="41" t="s">
        <v>30</v>
      </c>
      <c r="C34" s="94"/>
      <c r="D34" s="31"/>
      <c r="E34" s="73"/>
      <c r="F34" s="73"/>
      <c r="G34" s="95">
        <f t="shared" si="1"/>
        <v>0</v>
      </c>
      <c r="H34" s="1"/>
      <c r="I34" s="1"/>
    </row>
    <row r="35" spans="1:9">
      <c r="A35" s="40">
        <v>421211</v>
      </c>
      <c r="B35" s="41" t="s">
        <v>31</v>
      </c>
      <c r="C35" s="94"/>
      <c r="D35" s="32"/>
      <c r="E35" s="73"/>
      <c r="F35" s="73"/>
      <c r="G35" s="95">
        <f t="shared" si="1"/>
        <v>0</v>
      </c>
      <c r="H35" s="1"/>
      <c r="I35" s="1"/>
    </row>
    <row r="36" spans="1:9">
      <c r="A36" s="40">
        <v>421221</v>
      </c>
      <c r="B36" s="41" t="s">
        <v>32</v>
      </c>
      <c r="C36" s="94"/>
      <c r="D36" s="32"/>
      <c r="E36" s="73"/>
      <c r="F36" s="73"/>
      <c r="G36" s="95">
        <f t="shared" si="1"/>
        <v>0</v>
      </c>
      <c r="H36" s="1"/>
      <c r="I36" s="1"/>
    </row>
    <row r="37" spans="1:9">
      <c r="A37" s="40">
        <v>421222</v>
      </c>
      <c r="B37" s="41" t="s">
        <v>33</v>
      </c>
      <c r="C37" s="94"/>
      <c r="D37" s="32"/>
      <c r="E37" s="73"/>
      <c r="F37" s="73"/>
      <c r="G37" s="95">
        <f t="shared" si="1"/>
        <v>0</v>
      </c>
      <c r="H37" s="1"/>
      <c r="I37" s="1"/>
    </row>
    <row r="38" spans="1:9">
      <c r="A38" s="40">
        <v>421225</v>
      </c>
      <c r="B38" s="41" t="s">
        <v>34</v>
      </c>
      <c r="C38" s="94"/>
      <c r="D38" s="31"/>
      <c r="E38" s="73"/>
      <c r="F38" s="73"/>
      <c r="G38" s="95">
        <f t="shared" si="1"/>
        <v>0</v>
      </c>
      <c r="H38" s="1"/>
      <c r="I38" s="1"/>
    </row>
    <row r="39" spans="1:9">
      <c r="A39" s="40">
        <v>421311</v>
      </c>
      <c r="B39" s="41" t="s">
        <v>35</v>
      </c>
      <c r="C39" s="94"/>
      <c r="D39" s="32"/>
      <c r="E39" s="73"/>
      <c r="F39" s="73"/>
      <c r="G39" s="95">
        <f t="shared" si="1"/>
        <v>0</v>
      </c>
      <c r="H39" s="1"/>
      <c r="I39" s="1"/>
    </row>
    <row r="40" spans="1:9">
      <c r="A40" s="40">
        <v>421321</v>
      </c>
      <c r="B40" s="41" t="s">
        <v>36</v>
      </c>
      <c r="C40" s="94"/>
      <c r="D40" s="32"/>
      <c r="E40" s="73"/>
      <c r="F40" s="73"/>
      <c r="G40" s="95">
        <f t="shared" si="1"/>
        <v>0</v>
      </c>
      <c r="H40" s="1"/>
      <c r="I40" s="1"/>
    </row>
    <row r="41" spans="1:9">
      <c r="A41" s="40">
        <v>421323</v>
      </c>
      <c r="B41" s="41" t="s">
        <v>37</v>
      </c>
      <c r="C41" s="94"/>
      <c r="D41" s="31"/>
      <c r="E41" s="73"/>
      <c r="F41" s="73"/>
      <c r="G41" s="95">
        <f t="shared" si="1"/>
        <v>0</v>
      </c>
      <c r="H41" s="1"/>
      <c r="I41" s="1"/>
    </row>
    <row r="42" spans="1:9">
      <c r="A42" s="40">
        <v>421324</v>
      </c>
      <c r="B42" s="41" t="s">
        <v>38</v>
      </c>
      <c r="C42" s="94"/>
      <c r="D42" s="31"/>
      <c r="E42" s="73"/>
      <c r="F42" s="73"/>
      <c r="G42" s="95">
        <f t="shared" si="1"/>
        <v>0</v>
      </c>
      <c r="H42" s="1"/>
      <c r="I42" s="1"/>
    </row>
    <row r="43" spans="1:9">
      <c r="A43" s="40">
        <v>421325</v>
      </c>
      <c r="B43" s="41" t="s">
        <v>39</v>
      </c>
      <c r="C43" s="94"/>
      <c r="D43" s="31"/>
      <c r="E43" s="73"/>
      <c r="F43" s="73"/>
      <c r="G43" s="95">
        <f t="shared" si="1"/>
        <v>0</v>
      </c>
      <c r="H43" s="1"/>
      <c r="I43" s="1"/>
    </row>
    <row r="44" spans="1:9">
      <c r="A44" s="40">
        <v>421391</v>
      </c>
      <c r="B44" s="41" t="s">
        <v>40</v>
      </c>
      <c r="C44" s="94"/>
      <c r="D44" s="31"/>
      <c r="E44" s="73"/>
      <c r="F44" s="73"/>
      <c r="G44" s="95">
        <f t="shared" si="1"/>
        <v>0</v>
      </c>
      <c r="H44" s="1"/>
      <c r="I44" s="1"/>
    </row>
    <row r="45" spans="1:9">
      <c r="A45" s="40">
        <v>421400</v>
      </c>
      <c r="B45" s="41" t="s">
        <v>41</v>
      </c>
      <c r="C45" s="94"/>
      <c r="D45" s="31"/>
      <c r="E45" s="73"/>
      <c r="F45" s="73"/>
      <c r="G45" s="95">
        <f t="shared" si="1"/>
        <v>0</v>
      </c>
      <c r="H45" s="1"/>
      <c r="I45" s="1"/>
    </row>
    <row r="46" spans="1:9">
      <c r="A46" s="40">
        <v>421500</v>
      </c>
      <c r="B46" s="41" t="s">
        <v>42</v>
      </c>
      <c r="C46" s="94"/>
      <c r="D46" s="31"/>
      <c r="E46" s="73">
        <v>90000</v>
      </c>
      <c r="F46" s="73"/>
      <c r="G46" s="95">
        <f t="shared" si="1"/>
        <v>90000</v>
      </c>
      <c r="H46" s="1"/>
      <c r="I46" s="1"/>
    </row>
    <row r="47" spans="1:9">
      <c r="A47" s="40">
        <v>421600</v>
      </c>
      <c r="B47" s="41" t="s">
        <v>43</v>
      </c>
      <c r="C47" s="94"/>
      <c r="D47" s="31"/>
      <c r="E47" s="73">
        <v>225000</v>
      </c>
      <c r="F47" s="73"/>
      <c r="G47" s="95">
        <f t="shared" si="1"/>
        <v>225000</v>
      </c>
      <c r="H47" s="1"/>
      <c r="I47" s="1"/>
    </row>
    <row r="48" spans="1:9">
      <c r="A48" s="40">
        <v>421629</v>
      </c>
      <c r="B48" s="41" t="s">
        <v>132</v>
      </c>
      <c r="C48" s="94"/>
      <c r="D48" s="31"/>
      <c r="E48" s="73"/>
      <c r="F48" s="73"/>
      <c r="G48" s="95">
        <f t="shared" si="1"/>
        <v>0</v>
      </c>
      <c r="H48" s="1"/>
      <c r="I48" s="1"/>
    </row>
    <row r="49" spans="1:9">
      <c r="A49" s="40">
        <v>421900</v>
      </c>
      <c r="B49" s="41" t="s">
        <v>44</v>
      </c>
      <c r="C49" s="94"/>
      <c r="D49" s="30"/>
      <c r="E49" s="71"/>
      <c r="F49" s="71"/>
      <c r="G49" s="95">
        <f t="shared" si="1"/>
        <v>0</v>
      </c>
      <c r="H49" s="1"/>
      <c r="I49" s="1"/>
    </row>
    <row r="50" spans="1:9">
      <c r="A50" s="38">
        <v>422000</v>
      </c>
      <c r="B50" s="39" t="s">
        <v>45</v>
      </c>
      <c r="C50" s="94"/>
      <c r="D50" s="29">
        <f>D51+D52+D53+D54</f>
        <v>0</v>
      </c>
      <c r="E50" s="21">
        <f t="shared" ref="E50:F50" si="10">E51+E52+E53+E54</f>
        <v>911500</v>
      </c>
      <c r="F50" s="21">
        <f t="shared" si="10"/>
        <v>1000000</v>
      </c>
      <c r="G50" s="58">
        <f t="shared" si="1"/>
        <v>1911500</v>
      </c>
      <c r="H50" s="1"/>
      <c r="I50" s="1"/>
    </row>
    <row r="51" spans="1:9">
      <c r="A51" s="40">
        <v>422100</v>
      </c>
      <c r="B51" s="41" t="s">
        <v>46</v>
      </c>
      <c r="C51" s="94"/>
      <c r="D51" s="30"/>
      <c r="E51" s="15"/>
      <c r="F51" s="71"/>
      <c r="G51" s="95">
        <f t="shared" si="1"/>
        <v>0</v>
      </c>
      <c r="H51" s="1"/>
      <c r="I51" s="1"/>
    </row>
    <row r="52" spans="1:9">
      <c r="A52" s="40">
        <v>422200</v>
      </c>
      <c r="B52" s="41" t="s">
        <v>47</v>
      </c>
      <c r="C52" s="94"/>
      <c r="D52" s="30"/>
      <c r="E52" s="15">
        <v>911500</v>
      </c>
      <c r="F52" s="71">
        <v>1000000</v>
      </c>
      <c r="G52" s="95">
        <f t="shared" si="1"/>
        <v>1911500</v>
      </c>
      <c r="H52" s="1"/>
      <c r="I52" s="1"/>
    </row>
    <row r="53" spans="1:9">
      <c r="A53" s="40">
        <v>422300</v>
      </c>
      <c r="B53" s="41" t="s">
        <v>48</v>
      </c>
      <c r="C53" s="94"/>
      <c r="D53" s="30"/>
      <c r="E53" s="15"/>
      <c r="F53" s="71"/>
      <c r="G53" s="95">
        <f t="shared" si="1"/>
        <v>0</v>
      </c>
      <c r="H53" s="1"/>
      <c r="I53" s="9"/>
    </row>
    <row r="54" spans="1:9">
      <c r="A54" s="40">
        <v>422900</v>
      </c>
      <c r="B54" s="41" t="s">
        <v>49</v>
      </c>
      <c r="C54" s="94"/>
      <c r="D54" s="30"/>
      <c r="E54" s="15"/>
      <c r="F54" s="71"/>
      <c r="G54" s="95">
        <f t="shared" si="1"/>
        <v>0</v>
      </c>
      <c r="H54" s="1"/>
      <c r="I54" s="1"/>
    </row>
    <row r="55" spans="1:9">
      <c r="A55" s="38">
        <v>423000</v>
      </c>
      <c r="B55" s="39" t="s">
        <v>50</v>
      </c>
      <c r="C55" s="94"/>
      <c r="D55" s="29">
        <f>D56+D57+D58+D59+D60+D61+D62+D63</f>
        <v>0</v>
      </c>
      <c r="E55" s="21">
        <f t="shared" ref="E55:F55" si="11">E56+E57+E58+E59+E60+E61+E62+E63</f>
        <v>1441450</v>
      </c>
      <c r="F55" s="21">
        <f t="shared" si="11"/>
        <v>250000</v>
      </c>
      <c r="G55" s="58">
        <f t="shared" si="1"/>
        <v>1691450</v>
      </c>
      <c r="H55" s="1"/>
      <c r="I55" s="1"/>
    </row>
    <row r="56" spans="1:9">
      <c r="A56" s="40">
        <v>423100</v>
      </c>
      <c r="B56" s="41" t="s">
        <v>51</v>
      </c>
      <c r="C56" s="94"/>
      <c r="D56" s="30"/>
      <c r="E56" s="15"/>
      <c r="F56" s="71"/>
      <c r="G56" s="95">
        <f t="shared" si="1"/>
        <v>0</v>
      </c>
      <c r="H56" s="1"/>
      <c r="I56" s="1"/>
    </row>
    <row r="57" spans="1:9">
      <c r="A57" s="40">
        <v>423200</v>
      </c>
      <c r="B57" s="41" t="s">
        <v>52</v>
      </c>
      <c r="C57" s="94"/>
      <c r="D57" s="30"/>
      <c r="E57" s="15"/>
      <c r="F57" s="71"/>
      <c r="G57" s="95">
        <f t="shared" si="1"/>
        <v>0</v>
      </c>
      <c r="H57" s="1"/>
      <c r="I57" s="1"/>
    </row>
    <row r="58" spans="1:9">
      <c r="A58" s="40">
        <v>423300</v>
      </c>
      <c r="B58" s="41" t="s">
        <v>53</v>
      </c>
      <c r="C58" s="94"/>
      <c r="D58" s="30"/>
      <c r="E58" s="15"/>
      <c r="F58" s="71"/>
      <c r="G58" s="95">
        <f t="shared" si="1"/>
        <v>0</v>
      </c>
      <c r="H58" s="1"/>
      <c r="I58" s="1"/>
    </row>
    <row r="59" spans="1:9">
      <c r="A59" s="40">
        <v>423400</v>
      </c>
      <c r="B59" s="41" t="s">
        <v>54</v>
      </c>
      <c r="C59" s="94"/>
      <c r="D59" s="30"/>
      <c r="E59" s="15">
        <v>520000</v>
      </c>
      <c r="F59" s="71"/>
      <c r="G59" s="95">
        <f t="shared" si="1"/>
        <v>520000</v>
      </c>
      <c r="H59" s="1"/>
      <c r="I59" s="1"/>
    </row>
    <row r="60" spans="1:9">
      <c r="A60" s="40">
        <v>423500</v>
      </c>
      <c r="B60" s="41" t="s">
        <v>55</v>
      </c>
      <c r="C60" s="94"/>
      <c r="D60" s="31"/>
      <c r="E60" s="16">
        <v>486950</v>
      </c>
      <c r="F60" s="73">
        <v>250000</v>
      </c>
      <c r="G60" s="95">
        <f t="shared" si="1"/>
        <v>736950</v>
      </c>
      <c r="H60" s="1"/>
      <c r="I60" s="1"/>
    </row>
    <row r="61" spans="1:9">
      <c r="A61" s="40">
        <v>423600</v>
      </c>
      <c r="B61" s="41" t="s">
        <v>56</v>
      </c>
      <c r="C61" s="94"/>
      <c r="D61" s="30"/>
      <c r="E61" s="15"/>
      <c r="F61" s="71"/>
      <c r="G61" s="95">
        <f t="shared" si="1"/>
        <v>0</v>
      </c>
      <c r="H61" s="1"/>
      <c r="I61" s="1"/>
    </row>
    <row r="62" spans="1:9">
      <c r="A62" s="40">
        <v>423700</v>
      </c>
      <c r="B62" s="41" t="s">
        <v>57</v>
      </c>
      <c r="C62" s="94"/>
      <c r="D62" s="30"/>
      <c r="E62" s="15"/>
      <c r="F62" s="71"/>
      <c r="G62" s="95">
        <f t="shared" si="1"/>
        <v>0</v>
      </c>
      <c r="H62" s="1"/>
      <c r="I62" s="1"/>
    </row>
    <row r="63" spans="1:9">
      <c r="A63" s="40">
        <v>423900</v>
      </c>
      <c r="B63" s="41" t="s">
        <v>58</v>
      </c>
      <c r="C63" s="94"/>
      <c r="D63" s="30"/>
      <c r="E63" s="15">
        <v>434500</v>
      </c>
      <c r="F63" s="71"/>
      <c r="G63" s="95">
        <f t="shared" si="1"/>
        <v>434500</v>
      </c>
      <c r="H63" s="1"/>
      <c r="I63" s="1"/>
    </row>
    <row r="64" spans="1:9">
      <c r="A64" s="38">
        <v>424000</v>
      </c>
      <c r="B64" s="39" t="s">
        <v>59</v>
      </c>
      <c r="C64" s="94"/>
      <c r="D64" s="29">
        <f>D65+D66+D67+D68</f>
        <v>0</v>
      </c>
      <c r="E64" s="21">
        <f t="shared" ref="E64" si="12">E65+E66+E67+E68</f>
        <v>5540000</v>
      </c>
      <c r="F64" s="21">
        <f>F65+F66+F67+F68</f>
        <v>1750000</v>
      </c>
      <c r="G64" s="58">
        <f t="shared" si="1"/>
        <v>7290000</v>
      </c>
      <c r="H64" s="1"/>
      <c r="I64" s="1"/>
    </row>
    <row r="65" spans="1:9">
      <c r="A65" s="40">
        <v>424200</v>
      </c>
      <c r="B65" s="41" t="s">
        <v>60</v>
      </c>
      <c r="C65" s="94"/>
      <c r="D65" s="32"/>
      <c r="E65" s="17">
        <v>4200000</v>
      </c>
      <c r="F65" s="73">
        <v>1750000</v>
      </c>
      <c r="G65" s="95">
        <f t="shared" si="1"/>
        <v>5950000</v>
      </c>
      <c r="H65" s="1"/>
      <c r="I65" s="1"/>
    </row>
    <row r="66" spans="1:9">
      <c r="A66" s="40">
        <v>424300</v>
      </c>
      <c r="B66" s="41" t="s">
        <v>61</v>
      </c>
      <c r="C66" s="94"/>
      <c r="D66" s="30"/>
      <c r="E66" s="15"/>
      <c r="F66" s="71"/>
      <c r="G66" s="95">
        <f t="shared" si="1"/>
        <v>0</v>
      </c>
      <c r="H66" s="1"/>
      <c r="I66" s="1"/>
    </row>
    <row r="67" spans="1:9">
      <c r="A67" s="40">
        <v>424600</v>
      </c>
      <c r="B67" s="41" t="s">
        <v>62</v>
      </c>
      <c r="C67" s="94"/>
      <c r="D67" s="30"/>
      <c r="E67" s="15"/>
      <c r="F67" s="71"/>
      <c r="G67" s="95">
        <f t="shared" si="1"/>
        <v>0</v>
      </c>
      <c r="H67" s="1"/>
      <c r="I67" s="1"/>
    </row>
    <row r="68" spans="1:9">
      <c r="A68" s="40">
        <v>424900</v>
      </c>
      <c r="B68" s="41" t="s">
        <v>63</v>
      </c>
      <c r="C68" s="94"/>
      <c r="D68" s="30"/>
      <c r="E68" s="15">
        <v>1340000</v>
      </c>
      <c r="F68" s="71"/>
      <c r="G68" s="95">
        <f t="shared" si="1"/>
        <v>1340000</v>
      </c>
      <c r="H68" s="1"/>
      <c r="I68" s="1"/>
    </row>
    <row r="69" spans="1:9">
      <c r="A69" s="38">
        <v>425000</v>
      </c>
      <c r="B69" s="39" t="s">
        <v>64</v>
      </c>
      <c r="C69" s="94"/>
      <c r="D69" s="29">
        <f>D70+D71</f>
        <v>0</v>
      </c>
      <c r="E69" s="21">
        <f t="shared" ref="E69:F69" si="13">E70+E71</f>
        <v>0</v>
      </c>
      <c r="F69" s="21">
        <f t="shared" si="13"/>
        <v>0</v>
      </c>
      <c r="G69" s="58">
        <f t="shared" si="1"/>
        <v>0</v>
      </c>
      <c r="H69" s="1"/>
      <c r="I69" s="1"/>
    </row>
    <row r="70" spans="1:9">
      <c r="A70" s="40">
        <v>425100</v>
      </c>
      <c r="B70" s="41" t="s">
        <v>65</v>
      </c>
      <c r="C70" s="94"/>
      <c r="D70" s="32"/>
      <c r="E70" s="17"/>
      <c r="F70" s="73"/>
      <c r="G70" s="95">
        <f t="shared" si="1"/>
        <v>0</v>
      </c>
      <c r="H70" s="1"/>
      <c r="I70" s="1"/>
    </row>
    <row r="71" spans="1:9">
      <c r="A71" s="40">
        <v>425200</v>
      </c>
      <c r="B71" s="41" t="s">
        <v>66</v>
      </c>
      <c r="C71" s="94"/>
      <c r="D71" s="30"/>
      <c r="E71" s="15"/>
      <c r="F71" s="71"/>
      <c r="G71" s="95">
        <f t="shared" si="1"/>
        <v>0</v>
      </c>
      <c r="H71" s="1"/>
      <c r="I71" s="1"/>
    </row>
    <row r="72" spans="1:9">
      <c r="A72" s="38">
        <v>426000</v>
      </c>
      <c r="B72" s="39" t="s">
        <v>67</v>
      </c>
      <c r="C72" s="94"/>
      <c r="D72" s="29">
        <f>SUM(D73:D79)</f>
        <v>0</v>
      </c>
      <c r="E72" s="21">
        <f t="shared" ref="E72:F72" si="14">SUM(E73:E79)</f>
        <v>238000</v>
      </c>
      <c r="F72" s="21">
        <f t="shared" si="14"/>
        <v>0</v>
      </c>
      <c r="G72" s="58">
        <f t="shared" si="1"/>
        <v>238000</v>
      </c>
      <c r="H72" s="1"/>
      <c r="I72" s="1"/>
    </row>
    <row r="73" spans="1:9">
      <c r="A73" s="40">
        <v>426100</v>
      </c>
      <c r="B73" s="41" t="s">
        <v>68</v>
      </c>
      <c r="C73" s="94"/>
      <c r="D73" s="30"/>
      <c r="E73" s="15"/>
      <c r="F73" s="71"/>
      <c r="G73" s="95">
        <f t="shared" si="1"/>
        <v>0</v>
      </c>
      <c r="H73" s="1"/>
      <c r="I73" s="1"/>
    </row>
    <row r="74" spans="1:9">
      <c r="A74" s="40">
        <v>426300</v>
      </c>
      <c r="B74" s="41" t="s">
        <v>69</v>
      </c>
      <c r="C74" s="94"/>
      <c r="D74" s="30"/>
      <c r="E74" s="15"/>
      <c r="F74" s="71"/>
      <c r="G74" s="95">
        <f t="shared" si="1"/>
        <v>0</v>
      </c>
      <c r="H74" s="1"/>
      <c r="I74" s="1"/>
    </row>
    <row r="75" spans="1:9">
      <c r="A75" s="40">
        <v>426400</v>
      </c>
      <c r="B75" s="41" t="s">
        <v>70</v>
      </c>
      <c r="C75" s="94"/>
      <c r="D75" s="30"/>
      <c r="E75" s="15"/>
      <c r="F75" s="71"/>
      <c r="G75" s="95">
        <f t="shared" si="1"/>
        <v>0</v>
      </c>
      <c r="H75" s="1"/>
      <c r="I75" s="1"/>
    </row>
    <row r="76" spans="1:9">
      <c r="A76" s="40">
        <v>426500</v>
      </c>
      <c r="B76" s="41" t="s">
        <v>71</v>
      </c>
      <c r="C76" s="94"/>
      <c r="D76" s="30"/>
      <c r="E76" s="15"/>
      <c r="F76" s="71"/>
      <c r="G76" s="95">
        <f t="shared" si="1"/>
        <v>0</v>
      </c>
      <c r="H76" s="1"/>
      <c r="I76" s="1"/>
    </row>
    <row r="77" spans="1:9">
      <c r="A77" s="40">
        <v>426600</v>
      </c>
      <c r="B77" s="41" t="s">
        <v>72</v>
      </c>
      <c r="C77" s="94"/>
      <c r="D77" s="30"/>
      <c r="E77" s="15">
        <v>238000</v>
      </c>
      <c r="F77" s="71"/>
      <c r="G77" s="95">
        <f t="shared" si="1"/>
        <v>238000</v>
      </c>
      <c r="H77" s="1"/>
      <c r="I77" s="1"/>
    </row>
    <row r="78" spans="1:9">
      <c r="A78" s="40">
        <v>426800</v>
      </c>
      <c r="B78" s="41" t="s">
        <v>73</v>
      </c>
      <c r="C78" s="94"/>
      <c r="D78" s="30"/>
      <c r="E78" s="15"/>
      <c r="F78" s="71"/>
      <c r="G78" s="95">
        <f t="shared" si="1"/>
        <v>0</v>
      </c>
      <c r="H78" s="1"/>
      <c r="I78" s="1"/>
    </row>
    <row r="79" spans="1:9">
      <c r="A79" s="40">
        <v>426900</v>
      </c>
      <c r="B79" s="41" t="s">
        <v>74</v>
      </c>
      <c r="C79" s="94"/>
      <c r="D79" s="32"/>
      <c r="E79" s="17"/>
      <c r="F79" s="73"/>
      <c r="G79" s="95">
        <f t="shared" si="1"/>
        <v>0</v>
      </c>
      <c r="H79" s="1"/>
      <c r="I79" s="1"/>
    </row>
    <row r="80" spans="1:9">
      <c r="A80" s="82">
        <v>430000</v>
      </c>
      <c r="B80" s="59" t="s">
        <v>75</v>
      </c>
      <c r="C80" s="94"/>
      <c r="D80" s="61">
        <f>D81</f>
        <v>0</v>
      </c>
      <c r="E80" s="60">
        <f t="shared" ref="E80:F80" si="15">E81</f>
        <v>0</v>
      </c>
      <c r="F80" s="60">
        <f t="shared" si="15"/>
        <v>0</v>
      </c>
      <c r="G80" s="62">
        <f t="shared" ref="G80:G117" si="16">SUM(D80:F80)</f>
        <v>0</v>
      </c>
      <c r="H80" s="1"/>
      <c r="I80" s="1"/>
    </row>
    <row r="81" spans="1:9">
      <c r="A81" s="38">
        <v>431000</v>
      </c>
      <c r="B81" s="39" t="s">
        <v>75</v>
      </c>
      <c r="C81" s="94"/>
      <c r="D81" s="29">
        <f>D82+D83</f>
        <v>0</v>
      </c>
      <c r="E81" s="21">
        <f t="shared" ref="E81:F81" si="17">E82+E83</f>
        <v>0</v>
      </c>
      <c r="F81" s="21">
        <f t="shared" si="17"/>
        <v>0</v>
      </c>
      <c r="G81" s="58">
        <f t="shared" si="16"/>
        <v>0</v>
      </c>
      <c r="H81" s="1"/>
      <c r="I81" s="1"/>
    </row>
    <row r="82" spans="1:9">
      <c r="A82" s="40">
        <v>431100</v>
      </c>
      <c r="B82" s="41" t="s">
        <v>76</v>
      </c>
      <c r="C82" s="94"/>
      <c r="D82" s="30"/>
      <c r="E82" s="15"/>
      <c r="F82" s="71"/>
      <c r="G82" s="95">
        <f t="shared" si="16"/>
        <v>0</v>
      </c>
      <c r="H82" s="1"/>
      <c r="I82" s="1"/>
    </row>
    <row r="83" spans="1:9">
      <c r="A83" s="40">
        <v>431200</v>
      </c>
      <c r="B83" s="41" t="s">
        <v>77</v>
      </c>
      <c r="C83" s="94"/>
      <c r="D83" s="30"/>
      <c r="E83" s="15"/>
      <c r="F83" s="71"/>
      <c r="G83" s="95">
        <f t="shared" si="16"/>
        <v>0</v>
      </c>
      <c r="H83" s="1"/>
      <c r="I83" s="9"/>
    </row>
    <row r="84" spans="1:9">
      <c r="A84" s="82">
        <v>444000</v>
      </c>
      <c r="B84" s="59" t="s">
        <v>78</v>
      </c>
      <c r="C84" s="94"/>
      <c r="D84" s="80">
        <f>SUM(D85:D89)</f>
        <v>0</v>
      </c>
      <c r="E84" s="78">
        <f t="shared" ref="E84:F84" si="18">SUM(E85:E89)</f>
        <v>0</v>
      </c>
      <c r="F84" s="78">
        <f t="shared" si="18"/>
        <v>0</v>
      </c>
      <c r="G84" s="62">
        <f t="shared" si="16"/>
        <v>0</v>
      </c>
      <c r="H84" s="1"/>
      <c r="I84" s="9"/>
    </row>
    <row r="85" spans="1:9">
      <c r="A85" s="42">
        <v>441100</v>
      </c>
      <c r="B85" s="43" t="s">
        <v>79</v>
      </c>
      <c r="C85" s="94"/>
      <c r="D85" s="31"/>
      <c r="E85" s="16"/>
      <c r="F85" s="73"/>
      <c r="G85" s="95">
        <f t="shared" si="16"/>
        <v>0</v>
      </c>
      <c r="H85" s="1"/>
      <c r="I85" s="9"/>
    </row>
    <row r="86" spans="1:9">
      <c r="A86" s="44">
        <v>441400</v>
      </c>
      <c r="B86" s="45" t="s">
        <v>80</v>
      </c>
      <c r="C86" s="94"/>
      <c r="D86" s="31"/>
      <c r="E86" s="16"/>
      <c r="F86" s="73"/>
      <c r="G86" s="95">
        <f t="shared" si="16"/>
        <v>0</v>
      </c>
      <c r="H86" s="1"/>
      <c r="I86" s="9"/>
    </row>
    <row r="87" spans="1:9">
      <c r="A87" s="46">
        <v>444100</v>
      </c>
      <c r="B87" s="45" t="s">
        <v>81</v>
      </c>
      <c r="C87" s="94"/>
      <c r="D87" s="31"/>
      <c r="E87" s="16"/>
      <c r="F87" s="73"/>
      <c r="G87" s="95">
        <f t="shared" si="16"/>
        <v>0</v>
      </c>
      <c r="H87" s="1"/>
      <c r="I87" s="9"/>
    </row>
    <row r="88" spans="1:9">
      <c r="A88" s="46">
        <v>444200</v>
      </c>
      <c r="B88" s="45" t="s">
        <v>82</v>
      </c>
      <c r="C88" s="94"/>
      <c r="D88" s="31"/>
      <c r="E88" s="16"/>
      <c r="F88" s="73"/>
      <c r="G88" s="95">
        <f t="shared" si="16"/>
        <v>0</v>
      </c>
      <c r="H88" s="1"/>
      <c r="I88" s="23"/>
    </row>
    <row r="89" spans="1:9">
      <c r="A89" s="47">
        <v>444300</v>
      </c>
      <c r="B89" s="48" t="s">
        <v>83</v>
      </c>
      <c r="C89" s="94"/>
      <c r="D89" s="96"/>
      <c r="E89" s="22"/>
      <c r="F89" s="74"/>
      <c r="G89" s="95">
        <f t="shared" si="16"/>
        <v>0</v>
      </c>
      <c r="H89" s="1"/>
      <c r="I89" s="9"/>
    </row>
    <row r="90" spans="1:9">
      <c r="A90" s="83">
        <v>460000</v>
      </c>
      <c r="B90" s="79" t="s">
        <v>84</v>
      </c>
      <c r="C90" s="94"/>
      <c r="D90" s="61">
        <f>D91</f>
        <v>0</v>
      </c>
      <c r="E90" s="60">
        <f t="shared" ref="E90:F90" si="19">E91</f>
        <v>0</v>
      </c>
      <c r="F90" s="60">
        <f t="shared" si="19"/>
        <v>0</v>
      </c>
      <c r="G90" s="62">
        <f t="shared" si="16"/>
        <v>0</v>
      </c>
      <c r="H90" s="1"/>
      <c r="I90" s="1"/>
    </row>
    <row r="91" spans="1:9">
      <c r="A91" s="40">
        <v>465112</v>
      </c>
      <c r="B91" s="41" t="s">
        <v>85</v>
      </c>
      <c r="C91" s="94"/>
      <c r="D91" s="31"/>
      <c r="E91" s="16"/>
      <c r="F91" s="73"/>
      <c r="G91" s="95">
        <f t="shared" si="16"/>
        <v>0</v>
      </c>
      <c r="H91" s="1"/>
      <c r="I91" s="1"/>
    </row>
    <row r="92" spans="1:9">
      <c r="A92" s="82">
        <v>480000</v>
      </c>
      <c r="B92" s="59" t="s">
        <v>86</v>
      </c>
      <c r="C92" s="94"/>
      <c r="D92" s="61">
        <f>SUM(D93+D95+D98+D100)</f>
        <v>0</v>
      </c>
      <c r="E92" s="60">
        <f t="shared" ref="E92:F92" si="20">SUM(E93+E95+E98+E100)</f>
        <v>0</v>
      </c>
      <c r="F92" s="60">
        <f t="shared" si="20"/>
        <v>0</v>
      </c>
      <c r="G92" s="62">
        <f t="shared" si="16"/>
        <v>0</v>
      </c>
      <c r="H92" s="1"/>
      <c r="I92" s="9"/>
    </row>
    <row r="93" spans="1:9">
      <c r="A93" s="84">
        <v>481000</v>
      </c>
      <c r="B93" s="85" t="s">
        <v>87</v>
      </c>
      <c r="C93" s="94"/>
      <c r="D93" s="68">
        <f>D94</f>
        <v>0</v>
      </c>
      <c r="E93" s="67">
        <f t="shared" ref="E93:F93" si="21">E94</f>
        <v>0</v>
      </c>
      <c r="F93" s="67">
        <f t="shared" si="21"/>
        <v>0</v>
      </c>
      <c r="G93" s="58">
        <f t="shared" si="16"/>
        <v>0</v>
      </c>
      <c r="H93" s="1"/>
      <c r="I93" s="9"/>
    </row>
    <row r="94" spans="1:9">
      <c r="A94" s="49">
        <v>481900</v>
      </c>
      <c r="B94" s="50" t="s">
        <v>88</v>
      </c>
      <c r="C94" s="94"/>
      <c r="D94" s="31"/>
      <c r="E94" s="16"/>
      <c r="F94" s="73"/>
      <c r="G94" s="95">
        <f t="shared" si="16"/>
        <v>0</v>
      </c>
      <c r="H94" s="1"/>
      <c r="I94" s="1"/>
    </row>
    <row r="95" spans="1:9">
      <c r="A95" s="38">
        <v>482000</v>
      </c>
      <c r="B95" s="39" t="s">
        <v>89</v>
      </c>
      <c r="C95" s="94"/>
      <c r="D95" s="29">
        <f>D96+D97</f>
        <v>0</v>
      </c>
      <c r="E95" s="21">
        <f t="shared" ref="E95:F95" si="22">E96+E97</f>
        <v>0</v>
      </c>
      <c r="F95" s="21">
        <f t="shared" si="22"/>
        <v>0</v>
      </c>
      <c r="G95" s="58">
        <f t="shared" si="16"/>
        <v>0</v>
      </c>
      <c r="H95" s="1"/>
      <c r="I95" s="1"/>
    </row>
    <row r="96" spans="1:9">
      <c r="A96" s="40">
        <v>482100</v>
      </c>
      <c r="B96" s="41" t="s">
        <v>90</v>
      </c>
      <c r="C96" s="94"/>
      <c r="D96" s="28"/>
      <c r="E96" s="14"/>
      <c r="F96" s="69"/>
      <c r="G96" s="95">
        <f t="shared" si="16"/>
        <v>0</v>
      </c>
      <c r="H96" s="1"/>
      <c r="I96" s="1"/>
    </row>
    <row r="97" spans="1:9">
      <c r="A97" s="40">
        <v>482200</v>
      </c>
      <c r="B97" s="41" t="s">
        <v>91</v>
      </c>
      <c r="C97" s="94"/>
      <c r="D97" s="28"/>
      <c r="E97" s="14"/>
      <c r="F97" s="69"/>
      <c r="G97" s="95">
        <f t="shared" si="16"/>
        <v>0</v>
      </c>
      <c r="H97" s="1"/>
      <c r="I97" s="1"/>
    </row>
    <row r="98" spans="1:9">
      <c r="A98" s="38">
        <v>483000</v>
      </c>
      <c r="B98" s="39" t="s">
        <v>92</v>
      </c>
      <c r="C98" s="94"/>
      <c r="D98" s="29">
        <f>D99</f>
        <v>0</v>
      </c>
      <c r="E98" s="21">
        <f t="shared" ref="E98:F98" si="23">E99</f>
        <v>0</v>
      </c>
      <c r="F98" s="21">
        <f t="shared" si="23"/>
        <v>0</v>
      </c>
      <c r="G98" s="58">
        <f t="shared" si="16"/>
        <v>0</v>
      </c>
      <c r="H98" s="1"/>
      <c r="I98" s="9"/>
    </row>
    <row r="99" spans="1:9">
      <c r="A99" s="40">
        <v>483100</v>
      </c>
      <c r="B99" s="41" t="s">
        <v>93</v>
      </c>
      <c r="C99" s="94"/>
      <c r="D99" s="30"/>
      <c r="E99" s="15"/>
      <c r="F99" s="71"/>
      <c r="G99" s="95">
        <f t="shared" si="16"/>
        <v>0</v>
      </c>
      <c r="H99" s="1"/>
      <c r="I99" s="9"/>
    </row>
    <row r="100" spans="1:9">
      <c r="A100" s="38">
        <v>485000</v>
      </c>
      <c r="B100" s="39" t="s">
        <v>94</v>
      </c>
      <c r="C100" s="94"/>
      <c r="D100" s="29">
        <f>D101</f>
        <v>0</v>
      </c>
      <c r="E100" s="21">
        <f t="shared" ref="E100:F100" si="24">E101</f>
        <v>0</v>
      </c>
      <c r="F100" s="21">
        <f t="shared" si="24"/>
        <v>0</v>
      </c>
      <c r="G100" s="58">
        <f t="shared" si="16"/>
        <v>0</v>
      </c>
      <c r="H100" s="1"/>
      <c r="I100" s="9"/>
    </row>
    <row r="101" spans="1:9">
      <c r="A101" s="40">
        <v>485119</v>
      </c>
      <c r="B101" s="41" t="s">
        <v>95</v>
      </c>
      <c r="C101" s="94"/>
      <c r="D101" s="30"/>
      <c r="E101" s="15"/>
      <c r="F101" s="71"/>
      <c r="G101" s="95">
        <f t="shared" si="16"/>
        <v>0</v>
      </c>
      <c r="H101" s="1"/>
      <c r="I101" s="1"/>
    </row>
    <row r="102" spans="1:9">
      <c r="A102" s="91">
        <v>500000</v>
      </c>
      <c r="B102" s="92" t="s">
        <v>96</v>
      </c>
      <c r="C102" s="94"/>
      <c r="D102" s="54">
        <f>SUM(D103+D114)</f>
        <v>0</v>
      </c>
      <c r="E102" s="53">
        <f t="shared" ref="E102:F102" si="25">SUM(E103+E114)</f>
        <v>3000000</v>
      </c>
      <c r="F102" s="53">
        <f t="shared" si="25"/>
        <v>0</v>
      </c>
      <c r="G102" s="57">
        <f t="shared" si="16"/>
        <v>3000000</v>
      </c>
      <c r="H102" s="1"/>
      <c r="I102" s="1"/>
    </row>
    <row r="103" spans="1:9">
      <c r="A103" s="82">
        <v>510000</v>
      </c>
      <c r="B103" s="59" t="s">
        <v>97</v>
      </c>
      <c r="C103" s="94"/>
      <c r="D103" s="61">
        <f>SUM(D104+D107+D112)</f>
        <v>0</v>
      </c>
      <c r="E103" s="60">
        <f t="shared" ref="E103:F103" si="26">SUM(E104+E107+E112)</f>
        <v>3000000</v>
      </c>
      <c r="F103" s="60">
        <f t="shared" si="26"/>
        <v>0</v>
      </c>
      <c r="G103" s="62">
        <f t="shared" si="16"/>
        <v>3000000</v>
      </c>
      <c r="H103" s="1"/>
      <c r="I103" s="1"/>
    </row>
    <row r="104" spans="1:9">
      <c r="A104" s="38">
        <v>511000</v>
      </c>
      <c r="B104" s="39" t="s">
        <v>98</v>
      </c>
      <c r="C104" s="94"/>
      <c r="D104" s="29">
        <f>D105+D106</f>
        <v>0</v>
      </c>
      <c r="E104" s="21">
        <f t="shared" ref="E104:F104" si="27">E105+E106</f>
        <v>0</v>
      </c>
      <c r="F104" s="21">
        <f t="shared" si="27"/>
        <v>0</v>
      </c>
      <c r="G104" s="58">
        <f t="shared" si="16"/>
        <v>0</v>
      </c>
      <c r="H104" s="1"/>
      <c r="I104" s="1"/>
    </row>
    <row r="105" spans="1:9">
      <c r="A105" s="40">
        <v>511300</v>
      </c>
      <c r="B105" s="41" t="s">
        <v>99</v>
      </c>
      <c r="C105" s="94"/>
      <c r="D105" s="30"/>
      <c r="E105" s="15"/>
      <c r="F105" s="71"/>
      <c r="G105" s="95">
        <f t="shared" si="16"/>
        <v>0</v>
      </c>
      <c r="H105" s="1"/>
      <c r="I105" s="1"/>
    </row>
    <row r="106" spans="1:9">
      <c r="A106" s="40">
        <v>511400</v>
      </c>
      <c r="B106" s="41" t="s">
        <v>100</v>
      </c>
      <c r="C106" s="94"/>
      <c r="D106" s="31"/>
      <c r="E106" s="16"/>
      <c r="F106" s="73"/>
      <c r="G106" s="95">
        <f t="shared" si="16"/>
        <v>0</v>
      </c>
      <c r="H106" s="1"/>
      <c r="I106" s="1"/>
    </row>
    <row r="107" spans="1:9">
      <c r="A107" s="38">
        <v>512000</v>
      </c>
      <c r="B107" s="39" t="s">
        <v>101</v>
      </c>
      <c r="C107" s="94"/>
      <c r="D107" s="29">
        <f>SUM(D108:D111)</f>
        <v>0</v>
      </c>
      <c r="E107" s="21">
        <f t="shared" ref="E107:F107" si="28">SUM(E108:E111)</f>
        <v>0</v>
      </c>
      <c r="F107" s="21">
        <f t="shared" si="28"/>
        <v>0</v>
      </c>
      <c r="G107" s="58">
        <f t="shared" si="16"/>
        <v>0</v>
      </c>
      <c r="H107" s="1"/>
      <c r="I107" s="1"/>
    </row>
    <row r="108" spans="1:9">
      <c r="A108" s="40">
        <v>512200</v>
      </c>
      <c r="B108" s="41" t="s">
        <v>102</v>
      </c>
      <c r="C108" s="94"/>
      <c r="D108" s="30"/>
      <c r="E108" s="15"/>
      <c r="F108" s="71"/>
      <c r="G108" s="95">
        <f t="shared" si="16"/>
        <v>0</v>
      </c>
      <c r="H108" s="1"/>
      <c r="I108" s="1"/>
    </row>
    <row r="109" spans="1:9">
      <c r="A109" s="40">
        <v>512600</v>
      </c>
      <c r="B109" s="41" t="s">
        <v>103</v>
      </c>
      <c r="C109" s="94"/>
      <c r="D109" s="30"/>
      <c r="E109" s="15"/>
      <c r="F109" s="71"/>
      <c r="G109" s="95">
        <f t="shared" si="16"/>
        <v>0</v>
      </c>
      <c r="H109" s="1"/>
      <c r="I109" s="9"/>
    </row>
    <row r="110" spans="1:9">
      <c r="A110" s="40">
        <v>512800</v>
      </c>
      <c r="B110" s="41" t="s">
        <v>104</v>
      </c>
      <c r="C110" s="94"/>
      <c r="D110" s="30"/>
      <c r="E110" s="15"/>
      <c r="F110" s="71"/>
      <c r="G110" s="95">
        <f t="shared" si="16"/>
        <v>0</v>
      </c>
      <c r="H110" s="1"/>
      <c r="I110" s="1"/>
    </row>
    <row r="111" spans="1:9">
      <c r="A111" s="40">
        <v>512900</v>
      </c>
      <c r="B111" s="41" t="s">
        <v>105</v>
      </c>
      <c r="C111" s="94"/>
      <c r="D111" s="30"/>
      <c r="E111" s="15"/>
      <c r="F111" s="71"/>
      <c r="G111" s="95">
        <f t="shared" si="16"/>
        <v>0</v>
      </c>
      <c r="H111" s="1"/>
      <c r="I111" s="1"/>
    </row>
    <row r="112" spans="1:9">
      <c r="A112" s="38">
        <v>515000</v>
      </c>
      <c r="B112" s="39" t="s">
        <v>106</v>
      </c>
      <c r="C112" s="94"/>
      <c r="D112" s="29">
        <f>D113</f>
        <v>0</v>
      </c>
      <c r="E112" s="21">
        <f t="shared" ref="E112:F112" si="29">E113</f>
        <v>3000000</v>
      </c>
      <c r="F112" s="21">
        <f t="shared" si="29"/>
        <v>0</v>
      </c>
      <c r="G112" s="58">
        <f t="shared" si="16"/>
        <v>3000000</v>
      </c>
      <c r="H112" s="1"/>
      <c r="I112" s="1"/>
    </row>
    <row r="113" spans="1:9">
      <c r="A113" s="40">
        <v>515100</v>
      </c>
      <c r="B113" s="41" t="s">
        <v>107</v>
      </c>
      <c r="C113" s="94"/>
      <c r="D113" s="31"/>
      <c r="E113" s="16">
        <v>3000000</v>
      </c>
      <c r="F113" s="73"/>
      <c r="G113" s="95">
        <f t="shared" si="16"/>
        <v>3000000</v>
      </c>
      <c r="H113" s="1"/>
      <c r="I113" s="1"/>
    </row>
    <row r="114" spans="1:9">
      <c r="A114" s="82">
        <v>520000</v>
      </c>
      <c r="B114" s="59" t="s">
        <v>108</v>
      </c>
      <c r="C114" s="94"/>
      <c r="D114" s="61">
        <f>SUM(D115)</f>
        <v>0</v>
      </c>
      <c r="E114" s="60">
        <f t="shared" ref="E114:F115" si="30">SUM(E115)</f>
        <v>0</v>
      </c>
      <c r="F114" s="60">
        <f t="shared" si="30"/>
        <v>0</v>
      </c>
      <c r="G114" s="62">
        <f t="shared" si="16"/>
        <v>0</v>
      </c>
      <c r="H114" s="1"/>
      <c r="I114" s="1"/>
    </row>
    <row r="115" spans="1:9">
      <c r="A115" s="38">
        <v>523000</v>
      </c>
      <c r="B115" s="39" t="s">
        <v>109</v>
      </c>
      <c r="C115" s="94"/>
      <c r="D115" s="29">
        <f>SUM(D116)</f>
        <v>0</v>
      </c>
      <c r="E115" s="21">
        <f t="shared" si="30"/>
        <v>0</v>
      </c>
      <c r="F115" s="21">
        <f t="shared" si="30"/>
        <v>0</v>
      </c>
      <c r="G115" s="58">
        <f t="shared" si="16"/>
        <v>0</v>
      </c>
      <c r="H115" s="1"/>
      <c r="I115" s="1"/>
    </row>
    <row r="116" spans="1:9" ht="15.75" thickBot="1">
      <c r="A116" s="51">
        <v>523100</v>
      </c>
      <c r="B116" s="52" t="s">
        <v>110</v>
      </c>
      <c r="C116" s="94"/>
      <c r="D116" s="33"/>
      <c r="E116" s="19"/>
      <c r="F116" s="75"/>
      <c r="G116" s="97">
        <f t="shared" si="16"/>
        <v>0</v>
      </c>
      <c r="H116" s="1"/>
      <c r="I116" s="1"/>
    </row>
    <row r="117" spans="1:9" ht="15.75" thickBot="1">
      <c r="A117" s="76" t="s">
        <v>111</v>
      </c>
      <c r="B117" s="77" t="s">
        <v>112</v>
      </c>
      <c r="C117" s="94"/>
      <c r="D117" s="86">
        <f>D14+D102</f>
        <v>0</v>
      </c>
      <c r="E117" s="87">
        <f t="shared" ref="E117" si="31">E14+E102</f>
        <v>11445950</v>
      </c>
      <c r="F117" s="88">
        <f>F14+F102</f>
        <v>3000000</v>
      </c>
      <c r="G117" s="89">
        <f t="shared" si="16"/>
        <v>14445950</v>
      </c>
      <c r="H117" s="1"/>
      <c r="I117" s="1"/>
    </row>
    <row r="118" spans="1:9">
      <c r="A118" s="6"/>
      <c r="B118" s="2" t="s">
        <v>113</v>
      </c>
      <c r="C118" s="1"/>
      <c r="D118" s="2"/>
      <c r="E118" s="2"/>
      <c r="F118" s="2"/>
      <c r="G118" s="34"/>
      <c r="H118" s="1"/>
      <c r="I118" s="1"/>
    </row>
  </sheetData>
  <mergeCells count="5">
    <mergeCell ref="A12:B13"/>
    <mergeCell ref="D12:D13"/>
    <mergeCell ref="E12:E13"/>
    <mergeCell ref="F12:F13"/>
    <mergeCell ref="G12:G13"/>
  </mergeCells>
  <pageMargins left="0.7" right="0.7" top="0.75" bottom="0.75" header="0.3" footer="0.3"/>
  <pageSetup paperSize="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118"/>
  <sheetViews>
    <sheetView workbookViewId="0">
      <selection activeCell="B2" sqref="B2"/>
    </sheetView>
  </sheetViews>
  <sheetFormatPr defaultRowHeight="15"/>
  <cols>
    <col min="1" max="1" width="6.7109375" customWidth="1"/>
    <col min="2" max="2" width="36" customWidth="1"/>
    <col min="3" max="3" width="1.42578125" customWidth="1"/>
  </cols>
  <sheetData>
    <row r="1" spans="1:7" s="1" customFormat="1">
      <c r="B1" s="81" t="s">
        <v>138</v>
      </c>
    </row>
    <row r="2" spans="1:7" s="1" customFormat="1"/>
    <row r="3" spans="1:7" s="1" customFormat="1"/>
    <row r="4" spans="1:7" s="1" customFormat="1"/>
    <row r="5" spans="1:7" s="1" customFormat="1"/>
    <row r="6" spans="1:7" s="1" customFormat="1"/>
    <row r="9" spans="1:7">
      <c r="A9" s="1"/>
      <c r="C9" s="1"/>
      <c r="D9" s="1"/>
      <c r="E9" s="1"/>
      <c r="F9" s="1"/>
      <c r="G9" s="1"/>
    </row>
    <row r="10" spans="1:7" ht="15.75" thickBot="1">
      <c r="A10" s="1"/>
      <c r="B10" s="1"/>
      <c r="C10" s="1"/>
      <c r="D10" s="1"/>
      <c r="E10" s="1"/>
      <c r="F10" s="1"/>
      <c r="G10" s="1"/>
    </row>
    <row r="11" spans="1:7" ht="15.75" thickBot="1">
      <c r="A11" s="1"/>
      <c r="B11" s="1"/>
      <c r="C11" s="1"/>
      <c r="D11" s="119" t="s">
        <v>114</v>
      </c>
      <c r="E11" s="120"/>
      <c r="F11" s="120"/>
      <c r="G11" s="121"/>
    </row>
    <row r="12" spans="1:7" ht="15.75" customHeight="1" thickBot="1">
      <c r="A12" s="111" t="s">
        <v>2</v>
      </c>
      <c r="B12" s="112"/>
      <c r="C12" s="94"/>
      <c r="D12" s="115" t="s">
        <v>134</v>
      </c>
      <c r="E12" s="117" t="s">
        <v>133</v>
      </c>
      <c r="F12" s="107" t="s">
        <v>5</v>
      </c>
      <c r="G12" s="109" t="s">
        <v>135</v>
      </c>
    </row>
    <row r="13" spans="1:7">
      <c r="A13" s="113"/>
      <c r="B13" s="114"/>
      <c r="C13" s="94"/>
      <c r="D13" s="116"/>
      <c r="E13" s="118"/>
      <c r="F13" s="108"/>
      <c r="G13" s="110"/>
    </row>
    <row r="14" spans="1:7">
      <c r="A14" s="90">
        <v>400000</v>
      </c>
      <c r="B14" s="93" t="s">
        <v>10</v>
      </c>
      <c r="C14" s="94"/>
      <c r="D14" s="56">
        <f>SUM(D15+D32+D80+D84+D90+D92)</f>
        <v>0</v>
      </c>
      <c r="E14" s="55">
        <f>E15+E32+E80+E84+E90+E92</f>
        <v>0</v>
      </c>
      <c r="F14" s="55">
        <f>F15+F32+F80+F84+F90+F92</f>
        <v>0</v>
      </c>
      <c r="G14" s="57">
        <f>SUM(D14:F14)</f>
        <v>0</v>
      </c>
    </row>
    <row r="15" spans="1:7">
      <c r="A15" s="82">
        <v>410000</v>
      </c>
      <c r="B15" s="59" t="s">
        <v>11</v>
      </c>
      <c r="C15" s="94"/>
      <c r="D15" s="61">
        <f>SUM(D16+D18+D22+D24+D28+D30)</f>
        <v>0</v>
      </c>
      <c r="E15" s="60">
        <f t="shared" ref="E15:F15" si="0">SUM(E16+E18+E22+E24+E28+E30)</f>
        <v>0</v>
      </c>
      <c r="F15" s="60">
        <f t="shared" si="0"/>
        <v>0</v>
      </c>
      <c r="G15" s="62">
        <f t="shared" ref="G15:G79" si="1">SUM(D15:F15)</f>
        <v>0</v>
      </c>
    </row>
    <row r="16" spans="1:7">
      <c r="A16" s="38">
        <v>411000</v>
      </c>
      <c r="B16" s="39" t="s">
        <v>12</v>
      </c>
      <c r="C16" s="94"/>
      <c r="D16" s="27">
        <f>D17</f>
        <v>0</v>
      </c>
      <c r="E16" s="20">
        <f t="shared" ref="E16:F16" si="2">E17</f>
        <v>0</v>
      </c>
      <c r="F16" s="20">
        <f t="shared" si="2"/>
        <v>0</v>
      </c>
      <c r="G16" s="58">
        <f t="shared" si="1"/>
        <v>0</v>
      </c>
    </row>
    <row r="17" spans="1:7">
      <c r="A17" s="63">
        <v>411100</v>
      </c>
      <c r="B17" s="64" t="s">
        <v>13</v>
      </c>
      <c r="C17" s="94"/>
      <c r="D17" s="66"/>
      <c r="E17" s="65"/>
      <c r="F17" s="65"/>
      <c r="G17" s="95">
        <f t="shared" si="1"/>
        <v>0</v>
      </c>
    </row>
    <row r="18" spans="1:7">
      <c r="A18" s="38">
        <v>412000</v>
      </c>
      <c r="B18" s="39" t="s">
        <v>14</v>
      </c>
      <c r="C18" s="94"/>
      <c r="D18" s="27">
        <f>D19+D20+D21</f>
        <v>0</v>
      </c>
      <c r="E18" s="20">
        <f t="shared" ref="E18:F18" si="3">E19+E20+E21</f>
        <v>0</v>
      </c>
      <c r="F18" s="20">
        <f t="shared" si="3"/>
        <v>0</v>
      </c>
      <c r="G18" s="58">
        <f t="shared" si="1"/>
        <v>0</v>
      </c>
    </row>
    <row r="19" spans="1:7">
      <c r="A19" s="40">
        <v>412100</v>
      </c>
      <c r="B19" s="41" t="s">
        <v>15</v>
      </c>
      <c r="C19" s="94"/>
      <c r="D19" s="66"/>
      <c r="E19" s="65"/>
      <c r="F19" s="65"/>
      <c r="G19" s="95">
        <f t="shared" si="1"/>
        <v>0</v>
      </c>
    </row>
    <row r="20" spans="1:7">
      <c r="A20" s="40">
        <v>412200</v>
      </c>
      <c r="B20" s="41" t="s">
        <v>16</v>
      </c>
      <c r="C20" s="94"/>
      <c r="D20" s="66"/>
      <c r="E20" s="65"/>
      <c r="F20" s="65"/>
      <c r="G20" s="95">
        <f t="shared" si="1"/>
        <v>0</v>
      </c>
    </row>
    <row r="21" spans="1:7">
      <c r="A21" s="40">
        <v>412300</v>
      </c>
      <c r="B21" s="41" t="s">
        <v>17</v>
      </c>
      <c r="C21" s="94"/>
      <c r="D21" s="66"/>
      <c r="E21" s="65"/>
      <c r="F21" s="65"/>
      <c r="G21" s="95">
        <f t="shared" si="1"/>
        <v>0</v>
      </c>
    </row>
    <row r="22" spans="1:7">
      <c r="A22" s="38">
        <v>413000</v>
      </c>
      <c r="B22" s="39" t="s">
        <v>18</v>
      </c>
      <c r="C22" s="94"/>
      <c r="D22" s="27">
        <f>D23</f>
        <v>0</v>
      </c>
      <c r="E22" s="20">
        <f t="shared" ref="E22:F22" si="4">E23</f>
        <v>0</v>
      </c>
      <c r="F22" s="20">
        <f t="shared" si="4"/>
        <v>0</v>
      </c>
      <c r="G22" s="58">
        <f t="shared" si="1"/>
        <v>0</v>
      </c>
    </row>
    <row r="23" spans="1:7">
      <c r="A23" s="40">
        <v>413100</v>
      </c>
      <c r="B23" s="41" t="s">
        <v>19</v>
      </c>
      <c r="C23" s="94"/>
      <c r="D23" s="28"/>
      <c r="E23" s="14"/>
      <c r="F23" s="69"/>
      <c r="G23" s="95">
        <f t="shared" si="1"/>
        <v>0</v>
      </c>
    </row>
    <row r="24" spans="1:7">
      <c r="A24" s="38">
        <v>414000</v>
      </c>
      <c r="B24" s="39" t="s">
        <v>20</v>
      </c>
      <c r="C24" s="94"/>
      <c r="D24" s="27">
        <f>D25+D26+D27</f>
        <v>0</v>
      </c>
      <c r="E24" s="20">
        <f t="shared" ref="E24:F24" si="5">E25+E26+E27</f>
        <v>0</v>
      </c>
      <c r="F24" s="20">
        <f t="shared" si="5"/>
        <v>0</v>
      </c>
      <c r="G24" s="58">
        <f t="shared" si="1"/>
        <v>0</v>
      </c>
    </row>
    <row r="25" spans="1:7">
      <c r="A25" s="40">
        <v>414100</v>
      </c>
      <c r="B25" s="41" t="s">
        <v>21</v>
      </c>
      <c r="C25" s="94"/>
      <c r="D25" s="70"/>
      <c r="E25" s="69"/>
      <c r="F25" s="69"/>
      <c r="G25" s="95">
        <f t="shared" si="1"/>
        <v>0</v>
      </c>
    </row>
    <row r="26" spans="1:7">
      <c r="A26" s="40">
        <v>414300</v>
      </c>
      <c r="B26" s="41" t="s">
        <v>22</v>
      </c>
      <c r="C26" s="94"/>
      <c r="D26" s="66"/>
      <c r="E26" s="65"/>
      <c r="F26" s="65"/>
      <c r="G26" s="95">
        <f t="shared" si="1"/>
        <v>0</v>
      </c>
    </row>
    <row r="27" spans="1:7">
      <c r="A27" s="40">
        <v>414400</v>
      </c>
      <c r="B27" s="41" t="s">
        <v>131</v>
      </c>
      <c r="C27" s="94"/>
      <c r="D27" s="70"/>
      <c r="E27" s="69"/>
      <c r="F27" s="69"/>
      <c r="G27" s="95">
        <f t="shared" si="1"/>
        <v>0</v>
      </c>
    </row>
    <row r="28" spans="1:7">
      <c r="A28" s="38">
        <v>415000</v>
      </c>
      <c r="B28" s="39" t="s">
        <v>24</v>
      </c>
      <c r="C28" s="94"/>
      <c r="D28" s="27">
        <f>D29</f>
        <v>0</v>
      </c>
      <c r="E28" s="20">
        <f t="shared" ref="E28:F28" si="6">E29</f>
        <v>0</v>
      </c>
      <c r="F28" s="20">
        <f t="shared" si="6"/>
        <v>0</v>
      </c>
      <c r="G28" s="58">
        <f t="shared" si="1"/>
        <v>0</v>
      </c>
    </row>
    <row r="29" spans="1:7">
      <c r="A29" s="40">
        <v>415100</v>
      </c>
      <c r="B29" s="41" t="s">
        <v>25</v>
      </c>
      <c r="C29" s="94"/>
      <c r="D29" s="70"/>
      <c r="E29" s="69"/>
      <c r="F29" s="69"/>
      <c r="G29" s="95">
        <f t="shared" si="1"/>
        <v>0</v>
      </c>
    </row>
    <row r="30" spans="1:7">
      <c r="A30" s="38">
        <v>416000</v>
      </c>
      <c r="B30" s="39" t="s">
        <v>26</v>
      </c>
      <c r="C30" s="94"/>
      <c r="D30" s="29">
        <f>D31</f>
        <v>0</v>
      </c>
      <c r="E30" s="21">
        <f t="shared" ref="E30:F30" si="7">E31</f>
        <v>0</v>
      </c>
      <c r="F30" s="21">
        <f t="shared" si="7"/>
        <v>0</v>
      </c>
      <c r="G30" s="58">
        <f t="shared" si="1"/>
        <v>0</v>
      </c>
    </row>
    <row r="31" spans="1:7">
      <c r="A31" s="40">
        <v>416100</v>
      </c>
      <c r="B31" s="41" t="s">
        <v>27</v>
      </c>
      <c r="C31" s="94"/>
      <c r="D31" s="72"/>
      <c r="E31" s="71"/>
      <c r="F31" s="71"/>
      <c r="G31" s="95">
        <f t="shared" si="1"/>
        <v>0</v>
      </c>
    </row>
    <row r="32" spans="1:7">
      <c r="A32" s="82">
        <v>420000</v>
      </c>
      <c r="B32" s="59" t="s">
        <v>28</v>
      </c>
      <c r="C32" s="94"/>
      <c r="D32" s="61">
        <f>SUM(D33+D50+D55+D64+D69+D72)</f>
        <v>0</v>
      </c>
      <c r="E32" s="60">
        <f t="shared" ref="E32:F32" si="8">SUM(E33+E50+E55+E64+E69+E72)</f>
        <v>0</v>
      </c>
      <c r="F32" s="60">
        <f t="shared" si="8"/>
        <v>0</v>
      </c>
      <c r="G32" s="62">
        <f t="shared" si="1"/>
        <v>0</v>
      </c>
    </row>
    <row r="33" spans="1:7">
      <c r="A33" s="38">
        <v>421000</v>
      </c>
      <c r="B33" s="39" t="s">
        <v>29</v>
      </c>
      <c r="C33" s="94"/>
      <c r="D33" s="29">
        <f>SUM(D34:D49)</f>
        <v>0</v>
      </c>
      <c r="E33" s="21">
        <f t="shared" ref="E33:F33" si="9">SUM(E34:E49)</f>
        <v>0</v>
      </c>
      <c r="F33" s="21">
        <f t="shared" si="9"/>
        <v>0</v>
      </c>
      <c r="G33" s="58">
        <f t="shared" si="1"/>
        <v>0</v>
      </c>
    </row>
    <row r="34" spans="1:7">
      <c r="A34" s="40">
        <v>421100</v>
      </c>
      <c r="B34" s="41" t="s">
        <v>30</v>
      </c>
      <c r="C34" s="94"/>
      <c r="D34" s="31"/>
      <c r="E34" s="73"/>
      <c r="F34" s="73"/>
      <c r="G34" s="95">
        <f t="shared" si="1"/>
        <v>0</v>
      </c>
    </row>
    <row r="35" spans="1:7">
      <c r="A35" s="40">
        <v>421211</v>
      </c>
      <c r="B35" s="41" t="s">
        <v>31</v>
      </c>
      <c r="C35" s="94"/>
      <c r="D35" s="32"/>
      <c r="E35" s="73"/>
      <c r="F35" s="73"/>
      <c r="G35" s="95">
        <f t="shared" si="1"/>
        <v>0</v>
      </c>
    </row>
    <row r="36" spans="1:7">
      <c r="A36" s="40">
        <v>421221</v>
      </c>
      <c r="B36" s="41" t="s">
        <v>32</v>
      </c>
      <c r="C36" s="94"/>
      <c r="D36" s="32"/>
      <c r="E36" s="73"/>
      <c r="F36" s="73"/>
      <c r="G36" s="95">
        <f t="shared" si="1"/>
        <v>0</v>
      </c>
    </row>
    <row r="37" spans="1:7">
      <c r="A37" s="40">
        <v>421222</v>
      </c>
      <c r="B37" s="41" t="s">
        <v>33</v>
      </c>
      <c r="C37" s="94"/>
      <c r="D37" s="32"/>
      <c r="E37" s="73"/>
      <c r="F37" s="73"/>
      <c r="G37" s="95">
        <f t="shared" si="1"/>
        <v>0</v>
      </c>
    </row>
    <row r="38" spans="1:7">
      <c r="A38" s="40">
        <v>421225</v>
      </c>
      <c r="B38" s="41" t="s">
        <v>34</v>
      </c>
      <c r="C38" s="94"/>
      <c r="D38" s="31"/>
      <c r="E38" s="73"/>
      <c r="F38" s="73"/>
      <c r="G38" s="95">
        <f t="shared" si="1"/>
        <v>0</v>
      </c>
    </row>
    <row r="39" spans="1:7">
      <c r="A39" s="40">
        <v>421311</v>
      </c>
      <c r="B39" s="41" t="s">
        <v>35</v>
      </c>
      <c r="C39" s="94"/>
      <c r="D39" s="32"/>
      <c r="E39" s="73"/>
      <c r="F39" s="73"/>
      <c r="G39" s="95">
        <f t="shared" si="1"/>
        <v>0</v>
      </c>
    </row>
    <row r="40" spans="1:7">
      <c r="A40" s="40">
        <v>421321</v>
      </c>
      <c r="B40" s="41" t="s">
        <v>36</v>
      </c>
      <c r="C40" s="94"/>
      <c r="D40" s="32"/>
      <c r="E40" s="73"/>
      <c r="F40" s="73"/>
      <c r="G40" s="95">
        <f t="shared" si="1"/>
        <v>0</v>
      </c>
    </row>
    <row r="41" spans="1:7">
      <c r="A41" s="40">
        <v>421323</v>
      </c>
      <c r="B41" s="41" t="s">
        <v>37</v>
      </c>
      <c r="C41" s="94"/>
      <c r="D41" s="31"/>
      <c r="E41" s="73"/>
      <c r="F41" s="73"/>
      <c r="G41" s="95">
        <f t="shared" si="1"/>
        <v>0</v>
      </c>
    </row>
    <row r="42" spans="1:7">
      <c r="A42" s="40">
        <v>421324</v>
      </c>
      <c r="B42" s="41" t="s">
        <v>38</v>
      </c>
      <c r="C42" s="94"/>
      <c r="D42" s="31"/>
      <c r="E42" s="73"/>
      <c r="F42" s="73"/>
      <c r="G42" s="95">
        <f t="shared" si="1"/>
        <v>0</v>
      </c>
    </row>
    <row r="43" spans="1:7">
      <c r="A43" s="40">
        <v>421325</v>
      </c>
      <c r="B43" s="41" t="s">
        <v>39</v>
      </c>
      <c r="C43" s="94"/>
      <c r="D43" s="31"/>
      <c r="E43" s="73"/>
      <c r="F43" s="73"/>
      <c r="G43" s="95">
        <f t="shared" si="1"/>
        <v>0</v>
      </c>
    </row>
    <row r="44" spans="1:7">
      <c r="A44" s="40">
        <v>421391</v>
      </c>
      <c r="B44" s="41" t="s">
        <v>40</v>
      </c>
      <c r="C44" s="94"/>
      <c r="D44" s="31"/>
      <c r="E44" s="73"/>
      <c r="F44" s="73"/>
      <c r="G44" s="95">
        <f t="shared" si="1"/>
        <v>0</v>
      </c>
    </row>
    <row r="45" spans="1:7">
      <c r="A45" s="40">
        <v>421400</v>
      </c>
      <c r="B45" s="41" t="s">
        <v>41</v>
      </c>
      <c r="C45" s="94"/>
      <c r="D45" s="31"/>
      <c r="E45" s="73"/>
      <c r="F45" s="73"/>
      <c r="G45" s="95">
        <f t="shared" si="1"/>
        <v>0</v>
      </c>
    </row>
    <row r="46" spans="1:7">
      <c r="A46" s="40">
        <v>421500</v>
      </c>
      <c r="B46" s="41" t="s">
        <v>42</v>
      </c>
      <c r="C46" s="94"/>
      <c r="D46" s="31"/>
      <c r="E46" s="73"/>
      <c r="F46" s="73"/>
      <c r="G46" s="95">
        <f t="shared" si="1"/>
        <v>0</v>
      </c>
    </row>
    <row r="47" spans="1:7">
      <c r="A47" s="40">
        <v>421600</v>
      </c>
      <c r="B47" s="41" t="s">
        <v>43</v>
      </c>
      <c r="C47" s="94"/>
      <c r="D47" s="31"/>
      <c r="E47" s="73"/>
      <c r="F47" s="73"/>
      <c r="G47" s="95">
        <f t="shared" si="1"/>
        <v>0</v>
      </c>
    </row>
    <row r="48" spans="1:7">
      <c r="A48" s="40">
        <v>421629</v>
      </c>
      <c r="B48" s="41" t="s">
        <v>132</v>
      </c>
      <c r="C48" s="94"/>
      <c r="D48" s="31"/>
      <c r="E48" s="73"/>
      <c r="F48" s="73"/>
      <c r="G48" s="95">
        <f t="shared" si="1"/>
        <v>0</v>
      </c>
    </row>
    <row r="49" spans="1:7">
      <c r="A49" s="40">
        <v>421900</v>
      </c>
      <c r="B49" s="41" t="s">
        <v>44</v>
      </c>
      <c r="C49" s="94"/>
      <c r="D49" s="30"/>
      <c r="E49" s="71"/>
      <c r="F49" s="71"/>
      <c r="G49" s="95">
        <f t="shared" si="1"/>
        <v>0</v>
      </c>
    </row>
    <row r="50" spans="1:7">
      <c r="A50" s="38">
        <v>422000</v>
      </c>
      <c r="B50" s="39" t="s">
        <v>45</v>
      </c>
      <c r="C50" s="94"/>
      <c r="D50" s="29">
        <f>D51+D52+D53+D54</f>
        <v>0</v>
      </c>
      <c r="E50" s="21">
        <f t="shared" ref="E50:F50" si="10">E51+E52+E53+E54</f>
        <v>0</v>
      </c>
      <c r="F50" s="21">
        <f t="shared" si="10"/>
        <v>0</v>
      </c>
      <c r="G50" s="58">
        <f t="shared" si="1"/>
        <v>0</v>
      </c>
    </row>
    <row r="51" spans="1:7">
      <c r="A51" s="40">
        <v>422100</v>
      </c>
      <c r="B51" s="41" t="s">
        <v>46</v>
      </c>
      <c r="C51" s="94"/>
      <c r="D51" s="30"/>
      <c r="E51" s="15"/>
      <c r="F51" s="71"/>
      <c r="G51" s="95">
        <f t="shared" si="1"/>
        <v>0</v>
      </c>
    </row>
    <row r="52" spans="1:7">
      <c r="A52" s="40">
        <v>422200</v>
      </c>
      <c r="B52" s="41" t="s">
        <v>47</v>
      </c>
      <c r="C52" s="94"/>
      <c r="D52" s="30"/>
      <c r="E52" s="15"/>
      <c r="F52" s="71"/>
      <c r="G52" s="95">
        <f t="shared" si="1"/>
        <v>0</v>
      </c>
    </row>
    <row r="53" spans="1:7">
      <c r="A53" s="40">
        <v>422300</v>
      </c>
      <c r="B53" s="41" t="s">
        <v>48</v>
      </c>
      <c r="C53" s="94"/>
      <c r="D53" s="30"/>
      <c r="E53" s="15"/>
      <c r="F53" s="71"/>
      <c r="G53" s="95">
        <f t="shared" si="1"/>
        <v>0</v>
      </c>
    </row>
    <row r="54" spans="1:7">
      <c r="A54" s="40">
        <v>422900</v>
      </c>
      <c r="B54" s="41" t="s">
        <v>49</v>
      </c>
      <c r="C54" s="94"/>
      <c r="D54" s="30"/>
      <c r="E54" s="15"/>
      <c r="F54" s="71"/>
      <c r="G54" s="95">
        <f t="shared" si="1"/>
        <v>0</v>
      </c>
    </row>
    <row r="55" spans="1:7">
      <c r="A55" s="38">
        <v>423000</v>
      </c>
      <c r="B55" s="39" t="s">
        <v>50</v>
      </c>
      <c r="C55" s="94"/>
      <c r="D55" s="29">
        <f>D56+D57+D58+D59+D60+D61+D62+D63</f>
        <v>0</v>
      </c>
      <c r="E55" s="21">
        <f t="shared" ref="E55:F55" si="11">E56+E57+E58+E59+E60+E61+E62+E63</f>
        <v>0</v>
      </c>
      <c r="F55" s="21">
        <f t="shared" si="11"/>
        <v>0</v>
      </c>
      <c r="G55" s="58">
        <f t="shared" si="1"/>
        <v>0</v>
      </c>
    </row>
    <row r="56" spans="1:7">
      <c r="A56" s="40">
        <v>423100</v>
      </c>
      <c r="B56" s="41" t="s">
        <v>51</v>
      </c>
      <c r="C56" s="94"/>
      <c r="D56" s="30"/>
      <c r="E56" s="15"/>
      <c r="F56" s="71"/>
      <c r="G56" s="95">
        <f t="shared" si="1"/>
        <v>0</v>
      </c>
    </row>
    <row r="57" spans="1:7">
      <c r="A57" s="40">
        <v>423200</v>
      </c>
      <c r="B57" s="41" t="s">
        <v>52</v>
      </c>
      <c r="C57" s="94"/>
      <c r="D57" s="30"/>
      <c r="E57" s="15"/>
      <c r="F57" s="71"/>
      <c r="G57" s="95">
        <f t="shared" si="1"/>
        <v>0</v>
      </c>
    </row>
    <row r="58" spans="1:7">
      <c r="A58" s="40">
        <v>423300</v>
      </c>
      <c r="B58" s="41" t="s">
        <v>53</v>
      </c>
      <c r="C58" s="94"/>
      <c r="D58" s="30"/>
      <c r="E58" s="15"/>
      <c r="F58" s="71"/>
      <c r="G58" s="95">
        <f t="shared" si="1"/>
        <v>0</v>
      </c>
    </row>
    <row r="59" spans="1:7">
      <c r="A59" s="40">
        <v>423400</v>
      </c>
      <c r="B59" s="41" t="s">
        <v>54</v>
      </c>
      <c r="C59" s="94"/>
      <c r="D59" s="30"/>
      <c r="E59" s="15"/>
      <c r="F59" s="71"/>
      <c r="G59" s="95">
        <f t="shared" si="1"/>
        <v>0</v>
      </c>
    </row>
    <row r="60" spans="1:7">
      <c r="A60" s="40">
        <v>423500</v>
      </c>
      <c r="B60" s="41" t="s">
        <v>55</v>
      </c>
      <c r="C60" s="94"/>
      <c r="D60" s="31"/>
      <c r="E60" s="16"/>
      <c r="F60" s="73"/>
      <c r="G60" s="95">
        <f t="shared" si="1"/>
        <v>0</v>
      </c>
    </row>
    <row r="61" spans="1:7">
      <c r="A61" s="40">
        <v>423600</v>
      </c>
      <c r="B61" s="41" t="s">
        <v>56</v>
      </c>
      <c r="C61" s="94"/>
      <c r="D61" s="30"/>
      <c r="E61" s="15"/>
      <c r="F61" s="71"/>
      <c r="G61" s="95">
        <f t="shared" si="1"/>
        <v>0</v>
      </c>
    </row>
    <row r="62" spans="1:7">
      <c r="A62" s="40">
        <v>423700</v>
      </c>
      <c r="B62" s="41" t="s">
        <v>57</v>
      </c>
      <c r="C62" s="94"/>
      <c r="D62" s="30"/>
      <c r="E62" s="15"/>
      <c r="F62" s="71"/>
      <c r="G62" s="95">
        <f t="shared" si="1"/>
        <v>0</v>
      </c>
    </row>
    <row r="63" spans="1:7">
      <c r="A63" s="40">
        <v>423900</v>
      </c>
      <c r="B63" s="41" t="s">
        <v>58</v>
      </c>
      <c r="C63" s="94"/>
      <c r="D63" s="30"/>
      <c r="E63" s="15"/>
      <c r="F63" s="71"/>
      <c r="G63" s="95">
        <f t="shared" si="1"/>
        <v>0</v>
      </c>
    </row>
    <row r="64" spans="1:7">
      <c r="A64" s="38">
        <v>424000</v>
      </c>
      <c r="B64" s="39" t="s">
        <v>59</v>
      </c>
      <c r="C64" s="94"/>
      <c r="D64" s="29">
        <f>D65+D66+D67+D68</f>
        <v>0</v>
      </c>
      <c r="E64" s="21">
        <f t="shared" ref="E64" si="12">E65+E66+E67+E68</f>
        <v>0</v>
      </c>
      <c r="F64" s="21">
        <f>F65+F66+F67+F68</f>
        <v>0</v>
      </c>
      <c r="G64" s="58">
        <f t="shared" si="1"/>
        <v>0</v>
      </c>
    </row>
    <row r="65" spans="1:7">
      <c r="A65" s="40">
        <v>424200</v>
      </c>
      <c r="B65" s="41" t="s">
        <v>60</v>
      </c>
      <c r="C65" s="94"/>
      <c r="D65" s="32"/>
      <c r="E65" s="17"/>
      <c r="F65" s="73"/>
      <c r="G65" s="95">
        <f t="shared" si="1"/>
        <v>0</v>
      </c>
    </row>
    <row r="66" spans="1:7">
      <c r="A66" s="40">
        <v>424300</v>
      </c>
      <c r="B66" s="41" t="s">
        <v>61</v>
      </c>
      <c r="C66" s="94"/>
      <c r="D66" s="30"/>
      <c r="E66" s="15"/>
      <c r="F66" s="71"/>
      <c r="G66" s="95">
        <f t="shared" si="1"/>
        <v>0</v>
      </c>
    </row>
    <row r="67" spans="1:7">
      <c r="A67" s="40">
        <v>424600</v>
      </c>
      <c r="B67" s="41" t="s">
        <v>62</v>
      </c>
      <c r="C67" s="94"/>
      <c r="D67" s="30"/>
      <c r="E67" s="15"/>
      <c r="F67" s="71"/>
      <c r="G67" s="95">
        <f t="shared" si="1"/>
        <v>0</v>
      </c>
    </row>
    <row r="68" spans="1:7">
      <c r="A68" s="40">
        <v>424900</v>
      </c>
      <c r="B68" s="41" t="s">
        <v>63</v>
      </c>
      <c r="C68" s="94"/>
      <c r="D68" s="30"/>
      <c r="E68" s="15"/>
      <c r="F68" s="71"/>
      <c r="G68" s="95">
        <f t="shared" si="1"/>
        <v>0</v>
      </c>
    </row>
    <row r="69" spans="1:7">
      <c r="A69" s="38">
        <v>425000</v>
      </c>
      <c r="B69" s="39" t="s">
        <v>64</v>
      </c>
      <c r="C69" s="94"/>
      <c r="D69" s="29">
        <f>D70+D71</f>
        <v>0</v>
      </c>
      <c r="E69" s="21">
        <f t="shared" ref="E69:F69" si="13">E70+E71</f>
        <v>0</v>
      </c>
      <c r="F69" s="21">
        <f t="shared" si="13"/>
        <v>0</v>
      </c>
      <c r="G69" s="58">
        <f t="shared" si="1"/>
        <v>0</v>
      </c>
    </row>
    <row r="70" spans="1:7">
      <c r="A70" s="40">
        <v>425100</v>
      </c>
      <c r="B70" s="41" t="s">
        <v>65</v>
      </c>
      <c r="C70" s="94"/>
      <c r="D70" s="32"/>
      <c r="E70" s="17"/>
      <c r="F70" s="73"/>
      <c r="G70" s="95">
        <f t="shared" si="1"/>
        <v>0</v>
      </c>
    </row>
    <row r="71" spans="1:7">
      <c r="A71" s="40">
        <v>425200</v>
      </c>
      <c r="B71" s="41" t="s">
        <v>66</v>
      </c>
      <c r="C71" s="94"/>
      <c r="D71" s="30"/>
      <c r="E71" s="15"/>
      <c r="F71" s="71"/>
      <c r="G71" s="95">
        <f t="shared" si="1"/>
        <v>0</v>
      </c>
    </row>
    <row r="72" spans="1:7">
      <c r="A72" s="38">
        <v>426000</v>
      </c>
      <c r="B72" s="39" t="s">
        <v>67</v>
      </c>
      <c r="C72" s="94"/>
      <c r="D72" s="29">
        <f>SUM(D73:D79)</f>
        <v>0</v>
      </c>
      <c r="E72" s="21">
        <f t="shared" ref="E72:F72" si="14">SUM(E73:E79)</f>
        <v>0</v>
      </c>
      <c r="F72" s="21">
        <f t="shared" si="14"/>
        <v>0</v>
      </c>
      <c r="G72" s="58">
        <f t="shared" si="1"/>
        <v>0</v>
      </c>
    </row>
    <row r="73" spans="1:7">
      <c r="A73" s="40">
        <v>426100</v>
      </c>
      <c r="B73" s="41" t="s">
        <v>68</v>
      </c>
      <c r="C73" s="94"/>
      <c r="D73" s="30"/>
      <c r="E73" s="15"/>
      <c r="F73" s="71"/>
      <c r="G73" s="95">
        <f t="shared" si="1"/>
        <v>0</v>
      </c>
    </row>
    <row r="74" spans="1:7">
      <c r="A74" s="40">
        <v>426300</v>
      </c>
      <c r="B74" s="41" t="s">
        <v>69</v>
      </c>
      <c r="C74" s="94"/>
      <c r="D74" s="30"/>
      <c r="E74" s="15"/>
      <c r="F74" s="71"/>
      <c r="G74" s="95">
        <f t="shared" si="1"/>
        <v>0</v>
      </c>
    </row>
    <row r="75" spans="1:7">
      <c r="A75" s="40">
        <v>426400</v>
      </c>
      <c r="B75" s="41" t="s">
        <v>70</v>
      </c>
      <c r="C75" s="94"/>
      <c r="D75" s="30"/>
      <c r="E75" s="15"/>
      <c r="F75" s="71"/>
      <c r="G75" s="95">
        <f t="shared" si="1"/>
        <v>0</v>
      </c>
    </row>
    <row r="76" spans="1:7">
      <c r="A76" s="40">
        <v>426500</v>
      </c>
      <c r="B76" s="41" t="s">
        <v>71</v>
      </c>
      <c r="C76" s="94"/>
      <c r="D76" s="30"/>
      <c r="E76" s="15"/>
      <c r="F76" s="71"/>
      <c r="G76" s="95">
        <f t="shared" si="1"/>
        <v>0</v>
      </c>
    </row>
    <row r="77" spans="1:7">
      <c r="A77" s="40">
        <v>426600</v>
      </c>
      <c r="B77" s="41" t="s">
        <v>72</v>
      </c>
      <c r="C77" s="94"/>
      <c r="D77" s="30"/>
      <c r="E77" s="15"/>
      <c r="F77" s="71"/>
      <c r="G77" s="95">
        <f t="shared" si="1"/>
        <v>0</v>
      </c>
    </row>
    <row r="78" spans="1:7">
      <c r="A78" s="40">
        <v>426800</v>
      </c>
      <c r="B78" s="41" t="s">
        <v>73</v>
      </c>
      <c r="C78" s="94"/>
      <c r="D78" s="30"/>
      <c r="E78" s="15"/>
      <c r="F78" s="71"/>
      <c r="G78" s="95">
        <f t="shared" si="1"/>
        <v>0</v>
      </c>
    </row>
    <row r="79" spans="1:7">
      <c r="A79" s="40">
        <v>426900</v>
      </c>
      <c r="B79" s="41" t="s">
        <v>74</v>
      </c>
      <c r="C79" s="94"/>
      <c r="D79" s="32"/>
      <c r="E79" s="17"/>
      <c r="F79" s="73"/>
      <c r="G79" s="95">
        <f t="shared" si="1"/>
        <v>0</v>
      </c>
    </row>
    <row r="80" spans="1:7">
      <c r="A80" s="82">
        <v>430000</v>
      </c>
      <c r="B80" s="59" t="s">
        <v>75</v>
      </c>
      <c r="C80" s="94"/>
      <c r="D80" s="61">
        <f>D81</f>
        <v>0</v>
      </c>
      <c r="E80" s="60">
        <f t="shared" ref="E80:F80" si="15">E81</f>
        <v>0</v>
      </c>
      <c r="F80" s="60">
        <f t="shared" si="15"/>
        <v>0</v>
      </c>
      <c r="G80" s="62">
        <f t="shared" ref="G80:G117" si="16">SUM(D80:F80)</f>
        <v>0</v>
      </c>
    </row>
    <row r="81" spans="1:7">
      <c r="A81" s="38">
        <v>431000</v>
      </c>
      <c r="B81" s="39" t="s">
        <v>75</v>
      </c>
      <c r="C81" s="94"/>
      <c r="D81" s="29">
        <f>D82+D83</f>
        <v>0</v>
      </c>
      <c r="E81" s="21">
        <f t="shared" ref="E81:F81" si="17">E82+E83</f>
        <v>0</v>
      </c>
      <c r="F81" s="21">
        <f t="shared" si="17"/>
        <v>0</v>
      </c>
      <c r="G81" s="58">
        <f t="shared" si="16"/>
        <v>0</v>
      </c>
    </row>
    <row r="82" spans="1:7">
      <c r="A82" s="40">
        <v>431100</v>
      </c>
      <c r="B82" s="41" t="s">
        <v>76</v>
      </c>
      <c r="C82" s="94"/>
      <c r="D82" s="30"/>
      <c r="E82" s="15"/>
      <c r="F82" s="71"/>
      <c r="G82" s="95">
        <f t="shared" si="16"/>
        <v>0</v>
      </c>
    </row>
    <row r="83" spans="1:7">
      <c r="A83" s="40">
        <v>431200</v>
      </c>
      <c r="B83" s="41" t="s">
        <v>77</v>
      </c>
      <c r="C83" s="94"/>
      <c r="D83" s="30"/>
      <c r="E83" s="15"/>
      <c r="F83" s="71"/>
      <c r="G83" s="95">
        <f t="shared" si="16"/>
        <v>0</v>
      </c>
    </row>
    <row r="84" spans="1:7">
      <c r="A84" s="82">
        <v>444000</v>
      </c>
      <c r="B84" s="59" t="s">
        <v>78</v>
      </c>
      <c r="C84" s="94"/>
      <c r="D84" s="80">
        <f>SUM(D85:D89)</f>
        <v>0</v>
      </c>
      <c r="E84" s="78">
        <f t="shared" ref="E84:F84" si="18">SUM(E85:E89)</f>
        <v>0</v>
      </c>
      <c r="F84" s="78">
        <f t="shared" si="18"/>
        <v>0</v>
      </c>
      <c r="G84" s="62">
        <f t="shared" si="16"/>
        <v>0</v>
      </c>
    </row>
    <row r="85" spans="1:7" ht="12.75" customHeight="1">
      <c r="A85" s="42">
        <v>441100</v>
      </c>
      <c r="B85" s="43" t="s">
        <v>79</v>
      </c>
      <c r="C85" s="94"/>
      <c r="D85" s="31"/>
      <c r="E85" s="16"/>
      <c r="F85" s="73"/>
      <c r="G85" s="95">
        <f t="shared" si="16"/>
        <v>0</v>
      </c>
    </row>
    <row r="86" spans="1:7" ht="12" customHeight="1">
      <c r="A86" s="44">
        <v>441400</v>
      </c>
      <c r="B86" s="45" t="s">
        <v>80</v>
      </c>
      <c r="C86" s="94"/>
      <c r="D86" s="31"/>
      <c r="E86" s="16"/>
      <c r="F86" s="73"/>
      <c r="G86" s="95">
        <f t="shared" si="16"/>
        <v>0</v>
      </c>
    </row>
    <row r="87" spans="1:7" ht="12.75" customHeight="1">
      <c r="A87" s="46">
        <v>444100</v>
      </c>
      <c r="B87" s="45" t="s">
        <v>81</v>
      </c>
      <c r="C87" s="94"/>
      <c r="D87" s="31"/>
      <c r="E87" s="16"/>
      <c r="F87" s="73"/>
      <c r="G87" s="95">
        <f t="shared" si="16"/>
        <v>0</v>
      </c>
    </row>
    <row r="88" spans="1:7" ht="15" customHeight="1">
      <c r="A88" s="46">
        <v>444200</v>
      </c>
      <c r="B88" s="45" t="s">
        <v>82</v>
      </c>
      <c r="C88" s="94"/>
      <c r="D88" s="31"/>
      <c r="E88" s="16"/>
      <c r="F88" s="73"/>
      <c r="G88" s="95">
        <f t="shared" si="16"/>
        <v>0</v>
      </c>
    </row>
    <row r="89" spans="1:7">
      <c r="A89" s="47">
        <v>444300</v>
      </c>
      <c r="B89" s="48" t="s">
        <v>83</v>
      </c>
      <c r="C89" s="94"/>
      <c r="D89" s="96"/>
      <c r="E89" s="22"/>
      <c r="F89" s="74"/>
      <c r="G89" s="95">
        <f t="shared" si="16"/>
        <v>0</v>
      </c>
    </row>
    <row r="90" spans="1:7">
      <c r="A90" s="83">
        <v>460000</v>
      </c>
      <c r="B90" s="79" t="s">
        <v>84</v>
      </c>
      <c r="C90" s="94"/>
      <c r="D90" s="61">
        <f>D91</f>
        <v>0</v>
      </c>
      <c r="E90" s="60">
        <f t="shared" ref="E90:F90" si="19">E91</f>
        <v>0</v>
      </c>
      <c r="F90" s="60">
        <f t="shared" si="19"/>
        <v>0</v>
      </c>
      <c r="G90" s="62">
        <f t="shared" si="16"/>
        <v>0</v>
      </c>
    </row>
    <row r="91" spans="1:7">
      <c r="A91" s="40">
        <v>465112</v>
      </c>
      <c r="B91" s="41" t="s">
        <v>85</v>
      </c>
      <c r="C91" s="94"/>
      <c r="D91" s="31"/>
      <c r="E91" s="16"/>
      <c r="F91" s="73"/>
      <c r="G91" s="95">
        <f t="shared" si="16"/>
        <v>0</v>
      </c>
    </row>
    <row r="92" spans="1:7">
      <c r="A92" s="82">
        <v>480000</v>
      </c>
      <c r="B92" s="59" t="s">
        <v>86</v>
      </c>
      <c r="C92" s="94"/>
      <c r="D92" s="61">
        <f>SUM(D93+D95+D98+D100)</f>
        <v>0</v>
      </c>
      <c r="E92" s="60">
        <f t="shared" ref="E92:F92" si="20">SUM(E93+E95+E98+E100)</f>
        <v>0</v>
      </c>
      <c r="F92" s="60">
        <f t="shared" si="20"/>
        <v>0</v>
      </c>
      <c r="G92" s="62">
        <f t="shared" si="16"/>
        <v>0</v>
      </c>
    </row>
    <row r="93" spans="1:7">
      <c r="A93" s="84">
        <v>481000</v>
      </c>
      <c r="B93" s="85" t="s">
        <v>87</v>
      </c>
      <c r="C93" s="94"/>
      <c r="D93" s="68">
        <f>D94</f>
        <v>0</v>
      </c>
      <c r="E93" s="67">
        <f t="shared" ref="E93:F93" si="21">E94</f>
        <v>0</v>
      </c>
      <c r="F93" s="67">
        <f t="shared" si="21"/>
        <v>0</v>
      </c>
      <c r="G93" s="58">
        <f t="shared" si="16"/>
        <v>0</v>
      </c>
    </row>
    <row r="94" spans="1:7">
      <c r="A94" s="49">
        <v>481900</v>
      </c>
      <c r="B94" s="50" t="s">
        <v>88</v>
      </c>
      <c r="C94" s="94"/>
      <c r="D94" s="31"/>
      <c r="E94" s="16"/>
      <c r="F94" s="73"/>
      <c r="G94" s="95">
        <f t="shared" si="16"/>
        <v>0</v>
      </c>
    </row>
    <row r="95" spans="1:7">
      <c r="A95" s="38">
        <v>482000</v>
      </c>
      <c r="B95" s="39" t="s">
        <v>89</v>
      </c>
      <c r="C95" s="94"/>
      <c r="D95" s="29">
        <f>D96+D97</f>
        <v>0</v>
      </c>
      <c r="E95" s="21">
        <f t="shared" ref="E95:F95" si="22">E96+E97</f>
        <v>0</v>
      </c>
      <c r="F95" s="21">
        <f t="shared" si="22"/>
        <v>0</v>
      </c>
      <c r="G95" s="58">
        <f t="shared" si="16"/>
        <v>0</v>
      </c>
    </row>
    <row r="96" spans="1:7">
      <c r="A96" s="40">
        <v>482100</v>
      </c>
      <c r="B96" s="41" t="s">
        <v>90</v>
      </c>
      <c r="C96" s="94"/>
      <c r="D96" s="28"/>
      <c r="E96" s="14"/>
      <c r="F96" s="69"/>
      <c r="G96" s="95">
        <f t="shared" si="16"/>
        <v>0</v>
      </c>
    </row>
    <row r="97" spans="1:7">
      <c r="A97" s="40">
        <v>482200</v>
      </c>
      <c r="B97" s="41" t="s">
        <v>91</v>
      </c>
      <c r="C97" s="94"/>
      <c r="D97" s="28"/>
      <c r="E97" s="14"/>
      <c r="F97" s="69"/>
      <c r="G97" s="95">
        <f t="shared" si="16"/>
        <v>0</v>
      </c>
    </row>
    <row r="98" spans="1:7">
      <c r="A98" s="38">
        <v>483000</v>
      </c>
      <c r="B98" s="39" t="s">
        <v>92</v>
      </c>
      <c r="C98" s="94"/>
      <c r="D98" s="29">
        <f>D99</f>
        <v>0</v>
      </c>
      <c r="E98" s="21">
        <f t="shared" ref="E98:F98" si="23">E99</f>
        <v>0</v>
      </c>
      <c r="F98" s="21">
        <f t="shared" si="23"/>
        <v>0</v>
      </c>
      <c r="G98" s="58">
        <f t="shared" si="16"/>
        <v>0</v>
      </c>
    </row>
    <row r="99" spans="1:7">
      <c r="A99" s="40">
        <v>483100</v>
      </c>
      <c r="B99" s="41" t="s">
        <v>93</v>
      </c>
      <c r="C99" s="94"/>
      <c r="D99" s="30"/>
      <c r="E99" s="15"/>
      <c r="F99" s="71"/>
      <c r="G99" s="95">
        <f t="shared" si="16"/>
        <v>0</v>
      </c>
    </row>
    <row r="100" spans="1:7">
      <c r="A100" s="38">
        <v>485000</v>
      </c>
      <c r="B100" s="39" t="s">
        <v>94</v>
      </c>
      <c r="C100" s="94"/>
      <c r="D100" s="29">
        <f>D101</f>
        <v>0</v>
      </c>
      <c r="E100" s="21">
        <f t="shared" ref="E100:F100" si="24">E101</f>
        <v>0</v>
      </c>
      <c r="F100" s="21">
        <f t="shared" si="24"/>
        <v>0</v>
      </c>
      <c r="G100" s="58">
        <f t="shared" si="16"/>
        <v>0</v>
      </c>
    </row>
    <row r="101" spans="1:7">
      <c r="A101" s="40">
        <v>485119</v>
      </c>
      <c r="B101" s="41" t="s">
        <v>95</v>
      </c>
      <c r="C101" s="94"/>
      <c r="D101" s="30"/>
      <c r="E101" s="15"/>
      <c r="F101" s="71"/>
      <c r="G101" s="95">
        <f t="shared" si="16"/>
        <v>0</v>
      </c>
    </row>
    <row r="102" spans="1:7">
      <c r="A102" s="91">
        <v>500000</v>
      </c>
      <c r="B102" s="92" t="s">
        <v>96</v>
      </c>
      <c r="C102" s="94"/>
      <c r="D102" s="54">
        <f>SUM(D103+D114)</f>
        <v>0</v>
      </c>
      <c r="E102" s="53">
        <f t="shared" ref="E102:F102" si="25">SUM(E103+E114)</f>
        <v>0</v>
      </c>
      <c r="F102" s="53">
        <f t="shared" si="25"/>
        <v>0</v>
      </c>
      <c r="G102" s="57">
        <f t="shared" si="16"/>
        <v>0</v>
      </c>
    </row>
    <row r="103" spans="1:7">
      <c r="A103" s="82">
        <v>510000</v>
      </c>
      <c r="B103" s="59" t="s">
        <v>97</v>
      </c>
      <c r="C103" s="94"/>
      <c r="D103" s="61">
        <f>SUM(D104+D107+D112)</f>
        <v>0</v>
      </c>
      <c r="E103" s="60">
        <f t="shared" ref="E103:F103" si="26">SUM(E104+E107+E112)</f>
        <v>0</v>
      </c>
      <c r="F103" s="60">
        <f t="shared" si="26"/>
        <v>0</v>
      </c>
      <c r="G103" s="62">
        <f t="shared" si="16"/>
        <v>0</v>
      </c>
    </row>
    <row r="104" spans="1:7">
      <c r="A104" s="38">
        <v>511000</v>
      </c>
      <c r="B104" s="39" t="s">
        <v>98</v>
      </c>
      <c r="C104" s="94"/>
      <c r="D104" s="29">
        <f>D105+D106</f>
        <v>0</v>
      </c>
      <c r="E104" s="21">
        <f t="shared" ref="E104:F104" si="27">E105+E106</f>
        <v>0</v>
      </c>
      <c r="F104" s="21">
        <f t="shared" si="27"/>
        <v>0</v>
      </c>
      <c r="G104" s="58">
        <f t="shared" si="16"/>
        <v>0</v>
      </c>
    </row>
    <row r="105" spans="1:7">
      <c r="A105" s="40">
        <v>511300</v>
      </c>
      <c r="B105" s="41" t="s">
        <v>99</v>
      </c>
      <c r="C105" s="94"/>
      <c r="D105" s="30"/>
      <c r="E105" s="15"/>
      <c r="F105" s="71"/>
      <c r="G105" s="95">
        <f t="shared" si="16"/>
        <v>0</v>
      </c>
    </row>
    <row r="106" spans="1:7">
      <c r="A106" s="40">
        <v>511400</v>
      </c>
      <c r="B106" s="41" t="s">
        <v>100</v>
      </c>
      <c r="C106" s="94"/>
      <c r="D106" s="31"/>
      <c r="E106" s="16"/>
      <c r="F106" s="73"/>
      <c r="G106" s="95">
        <f t="shared" si="16"/>
        <v>0</v>
      </c>
    </row>
    <row r="107" spans="1:7">
      <c r="A107" s="38">
        <v>512000</v>
      </c>
      <c r="B107" s="39" t="s">
        <v>101</v>
      </c>
      <c r="C107" s="94"/>
      <c r="D107" s="29">
        <f>SUM(D108:D111)</f>
        <v>0</v>
      </c>
      <c r="E107" s="21">
        <f t="shared" ref="E107:F107" si="28">SUM(E108:E111)</f>
        <v>0</v>
      </c>
      <c r="F107" s="21">
        <f t="shared" si="28"/>
        <v>0</v>
      </c>
      <c r="G107" s="58">
        <f t="shared" si="16"/>
        <v>0</v>
      </c>
    </row>
    <row r="108" spans="1:7">
      <c r="A108" s="40">
        <v>512200</v>
      </c>
      <c r="B108" s="41" t="s">
        <v>102</v>
      </c>
      <c r="C108" s="94"/>
      <c r="D108" s="30"/>
      <c r="E108" s="15"/>
      <c r="F108" s="71"/>
      <c r="G108" s="95">
        <f t="shared" si="16"/>
        <v>0</v>
      </c>
    </row>
    <row r="109" spans="1:7">
      <c r="A109" s="40">
        <v>512600</v>
      </c>
      <c r="B109" s="41" t="s">
        <v>103</v>
      </c>
      <c r="C109" s="94"/>
      <c r="D109" s="30"/>
      <c r="E109" s="15"/>
      <c r="F109" s="71"/>
      <c r="G109" s="95">
        <f t="shared" si="16"/>
        <v>0</v>
      </c>
    </row>
    <row r="110" spans="1:7">
      <c r="A110" s="40">
        <v>512800</v>
      </c>
      <c r="B110" s="41" t="s">
        <v>104</v>
      </c>
      <c r="C110" s="94"/>
      <c r="D110" s="30"/>
      <c r="E110" s="15"/>
      <c r="F110" s="71"/>
      <c r="G110" s="95">
        <f t="shared" si="16"/>
        <v>0</v>
      </c>
    </row>
    <row r="111" spans="1:7">
      <c r="A111" s="40">
        <v>512900</v>
      </c>
      <c r="B111" s="41" t="s">
        <v>105</v>
      </c>
      <c r="C111" s="94"/>
      <c r="D111" s="30"/>
      <c r="E111" s="15"/>
      <c r="F111" s="71"/>
      <c r="G111" s="95">
        <f t="shared" si="16"/>
        <v>0</v>
      </c>
    </row>
    <row r="112" spans="1:7">
      <c r="A112" s="38">
        <v>515000</v>
      </c>
      <c r="B112" s="39" t="s">
        <v>106</v>
      </c>
      <c r="C112" s="94"/>
      <c r="D112" s="29">
        <f>D113</f>
        <v>0</v>
      </c>
      <c r="E112" s="21">
        <f t="shared" ref="E112:F112" si="29">E113</f>
        <v>0</v>
      </c>
      <c r="F112" s="21">
        <f t="shared" si="29"/>
        <v>0</v>
      </c>
      <c r="G112" s="58">
        <f t="shared" si="16"/>
        <v>0</v>
      </c>
    </row>
    <row r="113" spans="1:9">
      <c r="A113" s="40">
        <v>515100</v>
      </c>
      <c r="B113" s="41" t="s">
        <v>107</v>
      </c>
      <c r="C113" s="94"/>
      <c r="D113" s="31"/>
      <c r="E113" s="16"/>
      <c r="F113" s="73"/>
      <c r="G113" s="95">
        <f t="shared" si="16"/>
        <v>0</v>
      </c>
    </row>
    <row r="114" spans="1:9">
      <c r="A114" s="82">
        <v>520000</v>
      </c>
      <c r="B114" s="59" t="s">
        <v>108</v>
      </c>
      <c r="C114" s="94"/>
      <c r="D114" s="61">
        <f>SUM(D115)</f>
        <v>0</v>
      </c>
      <c r="E114" s="60">
        <f t="shared" ref="E114:F115" si="30">SUM(E115)</f>
        <v>0</v>
      </c>
      <c r="F114" s="60">
        <f t="shared" si="30"/>
        <v>0</v>
      </c>
      <c r="G114" s="62">
        <f t="shared" si="16"/>
        <v>0</v>
      </c>
    </row>
    <row r="115" spans="1:9">
      <c r="A115" s="38">
        <v>523000</v>
      </c>
      <c r="B115" s="39" t="s">
        <v>109</v>
      </c>
      <c r="C115" s="94"/>
      <c r="D115" s="29">
        <f>SUM(D116)</f>
        <v>0</v>
      </c>
      <c r="E115" s="21">
        <f t="shared" si="30"/>
        <v>0</v>
      </c>
      <c r="F115" s="21">
        <f t="shared" si="30"/>
        <v>0</v>
      </c>
      <c r="G115" s="58">
        <f t="shared" si="16"/>
        <v>0</v>
      </c>
    </row>
    <row r="116" spans="1:9" ht="15.75" thickBot="1">
      <c r="A116" s="51">
        <v>523100</v>
      </c>
      <c r="B116" s="52" t="s">
        <v>110</v>
      </c>
      <c r="C116" s="94"/>
      <c r="D116" s="33"/>
      <c r="E116" s="19"/>
      <c r="F116" s="75"/>
      <c r="G116" s="97">
        <f t="shared" si="16"/>
        <v>0</v>
      </c>
    </row>
    <row r="117" spans="1:9" ht="15.75" thickBot="1">
      <c r="A117" s="76" t="s">
        <v>111</v>
      </c>
      <c r="B117" s="77" t="s">
        <v>112</v>
      </c>
      <c r="C117" s="94"/>
      <c r="D117" s="86">
        <f>D14+D102</f>
        <v>0</v>
      </c>
      <c r="E117" s="87">
        <f t="shared" ref="E117" si="31">E14+E102</f>
        <v>0</v>
      </c>
      <c r="F117" s="88">
        <f>F14+F102</f>
        <v>0</v>
      </c>
      <c r="G117" s="89">
        <f t="shared" si="16"/>
        <v>0</v>
      </c>
    </row>
    <row r="118" spans="1:9">
      <c r="B118" s="2" t="s">
        <v>113</v>
      </c>
      <c r="C118" s="1"/>
      <c r="D118" s="2"/>
      <c r="E118" s="2"/>
      <c r="F118" s="2"/>
      <c r="G118" s="34"/>
      <c r="H118" s="1"/>
      <c r="I118" s="1"/>
    </row>
  </sheetData>
  <mergeCells count="6">
    <mergeCell ref="D11:G11"/>
    <mergeCell ref="A12:B13"/>
    <mergeCell ref="D12:D13"/>
    <mergeCell ref="E12:E13"/>
    <mergeCell ref="F12:F13"/>
    <mergeCell ref="G12:G1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R118"/>
  <sheetViews>
    <sheetView tabSelected="1" topLeftCell="A59" workbookViewId="0">
      <selection activeCell="A78" sqref="A78:XFD78"/>
    </sheetView>
  </sheetViews>
  <sheetFormatPr defaultRowHeight="15"/>
  <cols>
    <col min="1" max="1" width="6.140625" style="1" customWidth="1"/>
    <col min="2" max="2" width="35.85546875" style="1" customWidth="1"/>
    <col min="3" max="3" width="1.85546875" style="1" customWidth="1"/>
    <col min="4" max="4" width="11.140625" style="1" customWidth="1"/>
    <col min="5" max="5" width="12" style="1" customWidth="1"/>
    <col min="6" max="6" width="11.7109375" style="1" customWidth="1"/>
    <col min="7" max="7" width="12" style="1" customWidth="1"/>
    <col min="8" max="8" width="5.28515625" style="1" customWidth="1"/>
    <col min="9" max="16384" width="9.140625" style="1"/>
  </cols>
  <sheetData>
    <row r="1" spans="1:18">
      <c r="A1" s="2"/>
      <c r="B1" s="2" t="s">
        <v>136</v>
      </c>
      <c r="D1" s="2"/>
      <c r="E1" s="2" t="s">
        <v>118</v>
      </c>
      <c r="F1" s="2"/>
      <c r="G1" s="34"/>
      <c r="H1" s="3"/>
      <c r="I1" s="4"/>
      <c r="J1" s="2"/>
      <c r="K1" s="34"/>
      <c r="M1" s="2"/>
      <c r="N1" s="2"/>
      <c r="O1" s="2"/>
      <c r="P1" s="34"/>
      <c r="R1" s="25"/>
    </row>
    <row r="2" spans="1:18">
      <c r="A2" s="6"/>
      <c r="B2" s="6"/>
      <c r="D2" s="6"/>
      <c r="E2" s="6"/>
      <c r="F2" s="6"/>
      <c r="G2" s="35"/>
      <c r="H2" s="7"/>
      <c r="I2" s="8"/>
      <c r="J2" s="6"/>
      <c r="K2" s="35"/>
      <c r="M2" s="6"/>
      <c r="N2" s="6"/>
      <c r="O2" s="6"/>
      <c r="P2" s="35"/>
      <c r="R2" s="26"/>
    </row>
    <row r="3" spans="1:18">
      <c r="A3" s="6"/>
      <c r="B3" s="10" t="s">
        <v>139</v>
      </c>
      <c r="D3" s="2"/>
      <c r="E3" s="6"/>
      <c r="F3" s="6"/>
      <c r="G3" s="35"/>
      <c r="H3" s="7"/>
      <c r="I3" s="8"/>
      <c r="J3" s="6"/>
      <c r="K3" s="35"/>
      <c r="M3" s="6"/>
      <c r="N3" s="6"/>
      <c r="O3" s="6"/>
      <c r="P3" s="35"/>
      <c r="R3" s="26"/>
    </row>
    <row r="4" spans="1:18" ht="15.75" thickBot="1">
      <c r="A4" s="6"/>
      <c r="B4" s="6"/>
      <c r="D4" s="6"/>
      <c r="E4" s="6"/>
      <c r="F4" s="6"/>
      <c r="G4" s="35"/>
      <c r="H4" s="7"/>
      <c r="I4" s="8"/>
      <c r="J4" s="6"/>
      <c r="K4" s="35"/>
      <c r="M4" s="6"/>
      <c r="N4" s="6"/>
      <c r="O4" s="6"/>
      <c r="P4" s="35"/>
      <c r="R4" s="26"/>
    </row>
    <row r="5" spans="1:18" ht="15" customHeight="1">
      <c r="A5" s="6"/>
      <c r="B5" s="6"/>
      <c r="D5" s="122" t="s">
        <v>137</v>
      </c>
      <c r="E5" s="123"/>
      <c r="F5" s="123"/>
      <c r="G5" s="124"/>
      <c r="K5" s="36"/>
      <c r="M5" s="6"/>
      <c r="N5" s="6"/>
      <c r="O5" s="6"/>
      <c r="P5" s="35"/>
      <c r="R5" s="26"/>
    </row>
    <row r="6" spans="1:18">
      <c r="A6" s="6"/>
      <c r="B6" s="6"/>
      <c r="D6" s="125" t="s">
        <v>130</v>
      </c>
      <c r="E6" s="126"/>
      <c r="F6" s="127"/>
      <c r="G6" s="98">
        <f>'план 2019. - извор 01'!G117+'буџетска резерва'!G116</f>
        <v>65409118</v>
      </c>
      <c r="K6" s="36"/>
      <c r="M6" s="6"/>
      <c r="N6" s="6"/>
      <c r="O6" s="6"/>
      <c r="P6" s="35"/>
      <c r="R6" s="26"/>
    </row>
    <row r="7" spans="1:18">
      <c r="A7" s="6"/>
      <c r="B7" s="6"/>
      <c r="D7" s="125" t="s">
        <v>1</v>
      </c>
      <c r="E7" s="126"/>
      <c r="F7" s="127"/>
      <c r="G7" s="99">
        <v>74064450</v>
      </c>
      <c r="K7" s="36"/>
      <c r="M7" s="6"/>
      <c r="N7" s="6"/>
      <c r="O7" s="6"/>
      <c r="P7" s="35"/>
      <c r="R7" s="26"/>
    </row>
    <row r="8" spans="1:18">
      <c r="A8" s="6"/>
      <c r="B8" s="6"/>
      <c r="D8" s="125" t="s">
        <v>129</v>
      </c>
      <c r="E8" s="126"/>
      <c r="F8" s="127"/>
      <c r="G8" s="99">
        <v>14445950</v>
      </c>
      <c r="K8" s="36"/>
      <c r="M8" s="6"/>
      <c r="N8" s="6"/>
      <c r="O8" s="6"/>
      <c r="P8" s="35"/>
      <c r="R8" s="26"/>
    </row>
    <row r="9" spans="1:18" ht="15.75" thickBot="1">
      <c r="A9" s="6"/>
      <c r="B9" s="6"/>
      <c r="D9" s="128" t="s">
        <v>118</v>
      </c>
      <c r="E9" s="129"/>
      <c r="F9" s="130"/>
      <c r="G9" s="100">
        <f>SUM(G6:G8)</f>
        <v>153919518</v>
      </c>
      <c r="K9" s="36"/>
      <c r="M9" s="6"/>
      <c r="N9" s="6"/>
      <c r="O9" s="6"/>
      <c r="P9" s="35"/>
      <c r="R9" s="26"/>
    </row>
    <row r="10" spans="1:18">
      <c r="A10" s="6"/>
      <c r="B10" s="6"/>
      <c r="D10" s="11"/>
      <c r="E10" s="11"/>
      <c r="F10" s="12"/>
      <c r="G10" s="37"/>
      <c r="H10" s="7"/>
      <c r="I10" s="8"/>
      <c r="J10" s="6"/>
      <c r="K10" s="35"/>
      <c r="M10" s="6"/>
      <c r="N10" s="6"/>
      <c r="O10" s="6"/>
      <c r="P10" s="35"/>
      <c r="R10" s="26"/>
    </row>
    <row r="11" spans="1:18" ht="15.75" thickBot="1">
      <c r="A11" s="6"/>
      <c r="B11" s="2"/>
      <c r="D11" s="6"/>
      <c r="E11" s="6"/>
      <c r="F11" s="13"/>
      <c r="G11" s="35"/>
      <c r="H11" s="7"/>
      <c r="I11" s="8"/>
      <c r="J11" s="6"/>
      <c r="K11" s="35"/>
      <c r="M11" s="6"/>
      <c r="N11" s="6"/>
      <c r="O11" s="6"/>
      <c r="P11" s="35"/>
      <c r="R11" s="26"/>
    </row>
    <row r="12" spans="1:18" ht="15.75" thickBot="1">
      <c r="A12" s="111" t="s">
        <v>2</v>
      </c>
      <c r="B12" s="112"/>
      <c r="C12" s="94"/>
      <c r="D12" s="115" t="s">
        <v>125</v>
      </c>
      <c r="E12" s="117" t="s">
        <v>126</v>
      </c>
      <c r="F12" s="107" t="s">
        <v>127</v>
      </c>
      <c r="G12" s="109" t="s">
        <v>128</v>
      </c>
    </row>
    <row r="13" spans="1:18" ht="20.25" customHeight="1">
      <c r="A13" s="113"/>
      <c r="B13" s="114"/>
      <c r="C13" s="94"/>
      <c r="D13" s="116"/>
      <c r="E13" s="118"/>
      <c r="F13" s="108"/>
      <c r="G13" s="110"/>
    </row>
    <row r="14" spans="1:18">
      <c r="A14" s="90">
        <v>400000</v>
      </c>
      <c r="B14" s="93" t="s">
        <v>10</v>
      </c>
      <c r="C14" s="94"/>
      <c r="D14" s="56">
        <f>SUM(D15+D32+D80+D84+D90+D92)</f>
        <v>75845568</v>
      </c>
      <c r="E14" s="55">
        <f>E15+E32+E80+E84+E90+E92</f>
        <v>33973950</v>
      </c>
      <c r="F14" s="55">
        <f>F15+F32+F80+F84+F90+F92</f>
        <v>7600000</v>
      </c>
      <c r="G14" s="57">
        <f>SUM(D14:F14)</f>
        <v>117419518</v>
      </c>
    </row>
    <row r="15" spans="1:18">
      <c r="A15" s="82">
        <v>410000</v>
      </c>
      <c r="B15" s="59" t="s">
        <v>11</v>
      </c>
      <c r="C15" s="94"/>
      <c r="D15" s="61">
        <f>SUM(D16+D18+D22+D24+D28+D30)</f>
        <v>41408300</v>
      </c>
      <c r="E15" s="60">
        <f t="shared" ref="E15:F15" si="0">SUM(E16+E18+E22+E24+E28+E30)</f>
        <v>0</v>
      </c>
      <c r="F15" s="60">
        <f t="shared" si="0"/>
        <v>0</v>
      </c>
      <c r="G15" s="62">
        <f t="shared" ref="G15:G79" si="1">SUM(D15:F15)</f>
        <v>41408300</v>
      </c>
    </row>
    <row r="16" spans="1:18">
      <c r="A16" s="38">
        <v>411000</v>
      </c>
      <c r="B16" s="39" t="s">
        <v>12</v>
      </c>
      <c r="C16" s="94"/>
      <c r="D16" s="27">
        <f>D17</f>
        <v>33255000</v>
      </c>
      <c r="E16" s="20">
        <f t="shared" ref="E16:F16" si="2">E17</f>
        <v>0</v>
      </c>
      <c r="F16" s="20">
        <f t="shared" si="2"/>
        <v>0</v>
      </c>
      <c r="G16" s="58">
        <f t="shared" si="1"/>
        <v>33255000</v>
      </c>
    </row>
    <row r="17" spans="1:7">
      <c r="A17" s="63">
        <v>411100</v>
      </c>
      <c r="B17" s="64" t="s">
        <v>13</v>
      </c>
      <c r="C17" s="94"/>
      <c r="D17" s="66">
        <f>'план 2019. - извор 01'!D17+'план 2019. - извор 04'!D17+'план 2019. - извор 07'!D17+'буџетска резерва'!D17</f>
        <v>33255000</v>
      </c>
      <c r="E17" s="66">
        <f>'план 2019. - извор 01'!E17+'план 2019. - извор 04'!E17+'план 2019. - извор 07'!E17+'буџетска резерва'!E17</f>
        <v>0</v>
      </c>
      <c r="F17" s="66">
        <f>'план 2019. - извор 01'!F17+'план 2019. - извор 04'!F17+'план 2019. - извор 07'!F17+'буџетска резерва'!F17</f>
        <v>0</v>
      </c>
      <c r="G17" s="95">
        <f t="shared" si="1"/>
        <v>33255000</v>
      </c>
    </row>
    <row r="18" spans="1:7">
      <c r="A18" s="38">
        <v>412000</v>
      </c>
      <c r="B18" s="39" t="s">
        <v>14</v>
      </c>
      <c r="C18" s="94"/>
      <c r="D18" s="27">
        <f>D19+D20+D21</f>
        <v>5972100</v>
      </c>
      <c r="E18" s="20">
        <f t="shared" ref="E18:F18" si="3">E19+E20+E21</f>
        <v>0</v>
      </c>
      <c r="F18" s="20">
        <f t="shared" si="3"/>
        <v>0</v>
      </c>
      <c r="G18" s="58">
        <f t="shared" si="1"/>
        <v>5972100</v>
      </c>
    </row>
    <row r="19" spans="1:7">
      <c r="A19" s="40">
        <v>412100</v>
      </c>
      <c r="B19" s="41" t="s">
        <v>15</v>
      </c>
      <c r="C19" s="94"/>
      <c r="D19" s="66">
        <f>'план 2019. - извор 01'!D19+'план 2019. - извор 04'!D19+'план 2019. - извор 07'!D19+'буџетска резерва'!D19</f>
        <v>4009000</v>
      </c>
      <c r="E19" s="66">
        <f>'план 2019. - извор 01'!E19+'план 2019. - извор 04'!E19+'план 2019. - извор 07'!E19+'буџетска резерва'!E19</f>
        <v>0</v>
      </c>
      <c r="F19" s="66">
        <f>'план 2019. - извор 01'!F19+'план 2019. - извор 04'!F19+'план 2019. - извор 07'!F19+'буџетска резерва'!F19</f>
        <v>0</v>
      </c>
      <c r="G19" s="95">
        <f t="shared" si="1"/>
        <v>4009000</v>
      </c>
    </row>
    <row r="20" spans="1:7">
      <c r="A20" s="40">
        <v>412200</v>
      </c>
      <c r="B20" s="41" t="s">
        <v>16</v>
      </c>
      <c r="C20" s="94"/>
      <c r="D20" s="66">
        <f>'план 2019. - извор 01'!D20+'план 2019. - извор 04'!D20+'план 2019. - извор 07'!D20+'буџетска резерва'!D20</f>
        <v>1712850</v>
      </c>
      <c r="E20" s="66">
        <f>'план 2019. - извор 01'!E20+'план 2019. - извор 04'!E20+'план 2019. - извор 07'!E20+'буџетска резерва'!E20</f>
        <v>0</v>
      </c>
      <c r="F20" s="66">
        <f>'план 2019. - извор 01'!F20+'план 2019. - извор 04'!F20+'план 2019. - извор 07'!F20+'буџетска резерва'!F20</f>
        <v>0</v>
      </c>
      <c r="G20" s="95">
        <f t="shared" si="1"/>
        <v>1712850</v>
      </c>
    </row>
    <row r="21" spans="1:7">
      <c r="A21" s="40">
        <v>412300</v>
      </c>
      <c r="B21" s="41" t="s">
        <v>17</v>
      </c>
      <c r="C21" s="94"/>
      <c r="D21" s="66">
        <f>'план 2019. - извор 01'!D21+'план 2019. - извор 04'!D21+'план 2019. - извор 07'!D21+'буџетска резерва'!D21</f>
        <v>250250</v>
      </c>
      <c r="E21" s="66">
        <f>'план 2019. - извор 01'!E21+'план 2019. - извор 04'!E21+'план 2019. - извор 07'!E21+'буџетска резерва'!E21</f>
        <v>0</v>
      </c>
      <c r="F21" s="66">
        <f>'план 2019. - извор 01'!F21+'план 2019. - извор 04'!F21+'план 2019. - извор 07'!F21+'буџетска резерва'!F21</f>
        <v>0</v>
      </c>
      <c r="G21" s="95">
        <f t="shared" si="1"/>
        <v>250250</v>
      </c>
    </row>
    <row r="22" spans="1:7">
      <c r="A22" s="38">
        <v>413000</v>
      </c>
      <c r="B22" s="39" t="s">
        <v>18</v>
      </c>
      <c r="C22" s="94"/>
      <c r="D22" s="27">
        <f>D23</f>
        <v>1375500</v>
      </c>
      <c r="E22" s="20">
        <f t="shared" ref="E22:F22" si="4">E23</f>
        <v>0</v>
      </c>
      <c r="F22" s="20">
        <f t="shared" si="4"/>
        <v>0</v>
      </c>
      <c r="G22" s="58">
        <f t="shared" si="1"/>
        <v>1375500</v>
      </c>
    </row>
    <row r="23" spans="1:7">
      <c r="A23" s="40">
        <v>413100</v>
      </c>
      <c r="B23" s="41" t="s">
        <v>19</v>
      </c>
      <c r="C23" s="94"/>
      <c r="D23" s="66">
        <f>'план 2019. - извор 01'!D23+'план 2019. - извор 04'!D23+'план 2019. - извор 07'!D23+'буџетска резерва'!D23</f>
        <v>1375500</v>
      </c>
      <c r="E23" s="66">
        <f>'план 2019. - извор 01'!E23+'план 2019. - извор 04'!E23+'план 2019. - извор 07'!E23+'буџетска резерва'!E23</f>
        <v>0</v>
      </c>
      <c r="F23" s="66">
        <f>'план 2019. - извор 01'!F23+'план 2019. - извор 04'!F23+'план 2019. - извор 07'!F23+'буџетска резерва'!F23</f>
        <v>0</v>
      </c>
      <c r="G23" s="95">
        <f t="shared" si="1"/>
        <v>1375500</v>
      </c>
    </row>
    <row r="24" spans="1:7">
      <c r="A24" s="38">
        <v>414000</v>
      </c>
      <c r="B24" s="39" t="s">
        <v>20</v>
      </c>
      <c r="C24" s="94"/>
      <c r="D24" s="27">
        <f>D25+D26+D27</f>
        <v>480000</v>
      </c>
      <c r="E24" s="20">
        <f t="shared" ref="E24:F24" si="5">E25+E26+E27</f>
        <v>0</v>
      </c>
      <c r="F24" s="20">
        <f t="shared" si="5"/>
        <v>0</v>
      </c>
      <c r="G24" s="58">
        <f t="shared" si="1"/>
        <v>480000</v>
      </c>
    </row>
    <row r="25" spans="1:7">
      <c r="A25" s="40">
        <v>414100</v>
      </c>
      <c r="B25" s="41" t="s">
        <v>21</v>
      </c>
      <c r="C25" s="94"/>
      <c r="D25" s="66">
        <f>'план 2019. - извор 01'!D25+'план 2019. - извор 04'!D25+'план 2019. - извор 07'!D25+'буџетска резерва'!D25</f>
        <v>0</v>
      </c>
      <c r="E25" s="66">
        <f>'план 2019. - извор 01'!E25+'план 2019. - извор 04'!E25+'план 2019. - извор 07'!E25+'буџетска резерва'!E25</f>
        <v>0</v>
      </c>
      <c r="F25" s="66">
        <f>'план 2019. - извор 01'!F25+'план 2019. - извор 04'!F25+'план 2019. - извор 07'!F25+'буџетска резерва'!F25</f>
        <v>0</v>
      </c>
      <c r="G25" s="95">
        <f t="shared" si="1"/>
        <v>0</v>
      </c>
    </row>
    <row r="26" spans="1:7">
      <c r="A26" s="40">
        <v>414300</v>
      </c>
      <c r="B26" s="41" t="s">
        <v>22</v>
      </c>
      <c r="C26" s="94"/>
      <c r="D26" s="66">
        <f>'план 2019. - извор 01'!D26+'план 2019. - извор 04'!D26+'план 2019. - извор 07'!D26+'буџетска резерва'!D26</f>
        <v>480000</v>
      </c>
      <c r="E26" s="66">
        <f>'план 2019. - извор 01'!E26+'план 2019. - извор 04'!E26+'план 2019. - извор 07'!E26+'буџетска резерва'!E26</f>
        <v>0</v>
      </c>
      <c r="F26" s="66">
        <f>'план 2019. - извор 01'!F26+'план 2019. - извор 04'!F26+'план 2019. - извор 07'!F26+'буџетска резерва'!F26</f>
        <v>0</v>
      </c>
      <c r="G26" s="95">
        <f t="shared" si="1"/>
        <v>480000</v>
      </c>
    </row>
    <row r="27" spans="1:7">
      <c r="A27" s="40">
        <v>414400</v>
      </c>
      <c r="B27" s="41" t="s">
        <v>23</v>
      </c>
      <c r="C27" s="94"/>
      <c r="D27" s="66">
        <f>'план 2019. - извор 01'!D27+'план 2019. - извор 04'!D27+'план 2019. - извор 07'!D27+'буџетска резерва'!D27</f>
        <v>0</v>
      </c>
      <c r="E27" s="66">
        <f>'план 2019. - извор 01'!E27+'план 2019. - извор 04'!E27+'план 2019. - извор 07'!E27+'буџетска резерва'!E27</f>
        <v>0</v>
      </c>
      <c r="F27" s="66">
        <f>'план 2019. - извор 01'!F27+'план 2019. - извор 04'!F27+'план 2019. - извор 07'!F27+'буџетска резерва'!F27</f>
        <v>0</v>
      </c>
      <c r="G27" s="95">
        <f t="shared" si="1"/>
        <v>0</v>
      </c>
    </row>
    <row r="28" spans="1:7">
      <c r="A28" s="38">
        <v>415000</v>
      </c>
      <c r="B28" s="39" t="s">
        <v>24</v>
      </c>
      <c r="C28" s="94"/>
      <c r="D28" s="27">
        <f>D29</f>
        <v>0</v>
      </c>
      <c r="E28" s="20">
        <f t="shared" ref="E28:F28" si="6">E29</f>
        <v>0</v>
      </c>
      <c r="F28" s="20">
        <f t="shared" si="6"/>
        <v>0</v>
      </c>
      <c r="G28" s="58">
        <f t="shared" si="1"/>
        <v>0</v>
      </c>
    </row>
    <row r="29" spans="1:7">
      <c r="A29" s="40">
        <v>415100</v>
      </c>
      <c r="B29" s="41" t="s">
        <v>25</v>
      </c>
      <c r="C29" s="94"/>
      <c r="D29" s="66">
        <f>'план 2019. - извор 01'!D29+'план 2019. - извор 04'!D29+'план 2019. - извор 07'!D29+'буџетска резерва'!D29</f>
        <v>0</v>
      </c>
      <c r="E29" s="66">
        <f>'план 2019. - извор 01'!E29+'план 2019. - извор 04'!E29+'план 2019. - извор 07'!E29+'буџетска резерва'!E29</f>
        <v>0</v>
      </c>
      <c r="F29" s="66">
        <f>'план 2019. - извор 01'!F29+'план 2019. - извор 04'!F29+'план 2019. - извор 07'!F29+'буџетска резерва'!F29</f>
        <v>0</v>
      </c>
      <c r="G29" s="95">
        <f t="shared" ref="G29" si="7">SUM(D29:F29)</f>
        <v>0</v>
      </c>
    </row>
    <row r="30" spans="1:7">
      <c r="A30" s="38">
        <v>416000</v>
      </c>
      <c r="B30" s="39" t="s">
        <v>26</v>
      </c>
      <c r="C30" s="94"/>
      <c r="D30" s="29">
        <f>D31</f>
        <v>325700</v>
      </c>
      <c r="E30" s="21">
        <f t="shared" ref="E30:F30" si="8">E31</f>
        <v>0</v>
      </c>
      <c r="F30" s="21">
        <f t="shared" si="8"/>
        <v>0</v>
      </c>
      <c r="G30" s="58">
        <f t="shared" si="1"/>
        <v>325700</v>
      </c>
    </row>
    <row r="31" spans="1:7">
      <c r="A31" s="40">
        <v>416100</v>
      </c>
      <c r="B31" s="41" t="s">
        <v>27</v>
      </c>
      <c r="C31" s="94"/>
      <c r="D31" s="66">
        <f>'план 2019. - извор 01'!D31+'план 2019. - извор 04'!D31+'план 2019. - извор 07'!D31+'буџетска резерва'!D31</f>
        <v>325700</v>
      </c>
      <c r="E31" s="66">
        <f>'план 2019. - извор 01'!E31+'план 2019. - извор 04'!E31+'план 2019. - извор 07'!E31+'буџетска резерва'!E31</f>
        <v>0</v>
      </c>
      <c r="F31" s="66">
        <f>'план 2019. - извор 01'!F31+'план 2019. - извор 04'!F31+'план 2019. - извор 07'!F31+'буџетска резерва'!F31</f>
        <v>0</v>
      </c>
      <c r="G31" s="95">
        <f t="shared" si="1"/>
        <v>325700</v>
      </c>
    </row>
    <row r="32" spans="1:7">
      <c r="A32" s="82">
        <v>420000</v>
      </c>
      <c r="B32" s="59" t="s">
        <v>28</v>
      </c>
      <c r="C32" s="94"/>
      <c r="D32" s="61">
        <f>SUM(D33+D50+D55+D64+D69+D72)</f>
        <v>30427268</v>
      </c>
      <c r="E32" s="60">
        <f t="shared" ref="E32:F32" si="9">SUM(E33+E50+E55+E64+E69+E72)</f>
        <v>33973950</v>
      </c>
      <c r="F32" s="60">
        <f t="shared" si="9"/>
        <v>7600000</v>
      </c>
      <c r="G32" s="62">
        <f t="shared" si="1"/>
        <v>72001218</v>
      </c>
    </row>
    <row r="33" spans="1:7">
      <c r="A33" s="38">
        <v>421000</v>
      </c>
      <c r="B33" s="39" t="s">
        <v>29</v>
      </c>
      <c r="C33" s="94"/>
      <c r="D33" s="29">
        <f>SUM(D34:D49)</f>
        <v>16915000</v>
      </c>
      <c r="E33" s="21">
        <f t="shared" ref="E33:F33" si="10">SUM(E34:E49)</f>
        <v>1220000</v>
      </c>
      <c r="F33" s="21">
        <f t="shared" si="10"/>
        <v>0</v>
      </c>
      <c r="G33" s="58">
        <f t="shared" si="1"/>
        <v>18135000</v>
      </c>
    </row>
    <row r="34" spans="1:7">
      <c r="A34" s="40">
        <v>421100</v>
      </c>
      <c r="B34" s="41" t="s">
        <v>30</v>
      </c>
      <c r="C34" s="94"/>
      <c r="D34" s="66">
        <f>'план 2019. - извор 01'!D34+'план 2019. - извор 04'!D34+'план 2019. - извор 07'!D34+'буџетска резерва'!D34</f>
        <v>1680000</v>
      </c>
      <c r="E34" s="66">
        <f>'план 2019. - извор 01'!E34+'план 2019. - извор 04'!E34+'план 2019. - извор 07'!E34+'буџетска резерва'!E34</f>
        <v>0</v>
      </c>
      <c r="F34" s="66">
        <f>'план 2019. - извор 01'!F34+'план 2019. - извор 04'!F34+'план 2019. - извор 07'!F34+'буџетска резерва'!F34</f>
        <v>0</v>
      </c>
      <c r="G34" s="95">
        <f t="shared" si="1"/>
        <v>1680000</v>
      </c>
    </row>
    <row r="35" spans="1:7" s="106" customFormat="1">
      <c r="A35" s="101">
        <v>421211</v>
      </c>
      <c r="B35" s="102" t="s">
        <v>31</v>
      </c>
      <c r="C35" s="103"/>
      <c r="D35" s="104">
        <f>'план 2019. - извор 01'!D35+'план 2019. - извор 04'!D35+'план 2019. - извор 07'!D35+'буџетска резерва'!D35</f>
        <v>3000000</v>
      </c>
      <c r="E35" s="104">
        <f>'план 2019. - извор 01'!E35+'план 2019. - извор 04'!E35+'план 2019. - извор 07'!E35+'буџетска резерва'!E35</f>
        <v>0</v>
      </c>
      <c r="F35" s="104">
        <f>'план 2019. - извор 01'!F35+'план 2019. - извор 04'!F35+'план 2019. - извор 07'!F35+'буџетска резерва'!F35</f>
        <v>0</v>
      </c>
      <c r="G35" s="105">
        <f t="shared" si="1"/>
        <v>3000000</v>
      </c>
    </row>
    <row r="36" spans="1:7">
      <c r="A36" s="40">
        <v>421221</v>
      </c>
      <c r="B36" s="41" t="s">
        <v>32</v>
      </c>
      <c r="C36" s="94"/>
      <c r="D36" s="66">
        <f>'план 2019. - извор 01'!D36+'план 2019. - извор 04'!D36+'план 2019. - извор 07'!D36+'буџетска резерва'!D36</f>
        <v>0</v>
      </c>
      <c r="E36" s="66">
        <f>'план 2019. - извор 01'!E36+'план 2019. - извор 04'!E36+'план 2019. - извор 07'!E36+'буџетска резерва'!E36</f>
        <v>0</v>
      </c>
      <c r="F36" s="66">
        <f>'план 2019. - извор 01'!F36+'план 2019. - извор 04'!F36+'план 2019. - извор 07'!F36+'буџетска резерва'!F36</f>
        <v>0</v>
      </c>
      <c r="G36" s="95">
        <f t="shared" si="1"/>
        <v>0</v>
      </c>
    </row>
    <row r="37" spans="1:7">
      <c r="A37" s="40">
        <v>421222</v>
      </c>
      <c r="B37" s="41" t="s">
        <v>33</v>
      </c>
      <c r="C37" s="94"/>
      <c r="D37" s="66">
        <f>'план 2019. - извор 01'!D37+'план 2019. - извор 04'!D37+'план 2019. - извор 07'!D37+'буџетска резерва'!D37</f>
        <v>0</v>
      </c>
      <c r="E37" s="66">
        <f>'план 2019. - извор 01'!E37+'план 2019. - извор 04'!E37+'план 2019. - извор 07'!E37+'буџетска резерва'!E37</f>
        <v>0</v>
      </c>
      <c r="F37" s="66">
        <f>'план 2019. - извор 01'!F37+'план 2019. - извор 04'!F37+'план 2019. - извор 07'!F37+'буџетска резерва'!F37</f>
        <v>0</v>
      </c>
      <c r="G37" s="95">
        <f t="shared" si="1"/>
        <v>0</v>
      </c>
    </row>
    <row r="38" spans="1:7" s="106" customFormat="1">
      <c r="A38" s="101">
        <v>421225</v>
      </c>
      <c r="B38" s="102" t="s">
        <v>34</v>
      </c>
      <c r="C38" s="103"/>
      <c r="D38" s="104">
        <f>'план 2019. - извор 01'!D38+'план 2019. - извор 04'!D38+'план 2019. - извор 07'!D38+'буџетска резерва'!D38</f>
        <v>3400000</v>
      </c>
      <c r="E38" s="104">
        <f>'план 2019. - извор 01'!E38+'план 2019. - извор 04'!E38+'план 2019. - извор 07'!E38+'буџетска резерва'!E38</f>
        <v>0</v>
      </c>
      <c r="F38" s="104">
        <f>'план 2019. - извор 01'!F38+'план 2019. - извор 04'!F38+'план 2019. - извор 07'!F38+'буџетска резерва'!F38</f>
        <v>0</v>
      </c>
      <c r="G38" s="105">
        <f t="shared" si="1"/>
        <v>3400000</v>
      </c>
    </row>
    <row r="39" spans="1:7" s="106" customFormat="1">
      <c r="A39" s="101">
        <v>421311</v>
      </c>
      <c r="B39" s="102" t="s">
        <v>35</v>
      </c>
      <c r="C39" s="103"/>
      <c r="D39" s="104">
        <f>'план 2019. - извор 01'!D39+'план 2019. - извор 04'!D39+'план 2019. - извор 07'!D39+'буџетска резерва'!D39</f>
        <v>550000</v>
      </c>
      <c r="E39" s="104">
        <f>'план 2019. - извор 01'!E39+'план 2019. - извор 04'!E39+'план 2019. - извор 07'!E39+'буџетска резерва'!E39</f>
        <v>0</v>
      </c>
      <c r="F39" s="104">
        <f>'план 2019. - извор 01'!F39+'план 2019. - извор 04'!F39+'план 2019. - извор 07'!F39+'буџетска резерва'!F39</f>
        <v>0</v>
      </c>
      <c r="G39" s="105">
        <f t="shared" si="1"/>
        <v>550000</v>
      </c>
    </row>
    <row r="40" spans="1:7">
      <c r="A40" s="40">
        <v>421321</v>
      </c>
      <c r="B40" s="41" t="s">
        <v>36</v>
      </c>
      <c r="C40" s="94"/>
      <c r="D40" s="66">
        <f>'план 2019. - извор 01'!D40+'план 2019. - извор 04'!D40+'план 2019. - извор 07'!D40+'буџетска резерва'!D40</f>
        <v>0</v>
      </c>
      <c r="E40" s="66">
        <f>'план 2019. - извор 01'!E40+'план 2019. - извор 04'!E40+'план 2019. - извор 07'!E40+'буџетска резерва'!E40</f>
        <v>0</v>
      </c>
      <c r="F40" s="66">
        <f>'план 2019. - извор 01'!F40+'план 2019. - извор 04'!F40+'план 2019. - извор 07'!F40+'буџетска резерва'!F40</f>
        <v>0</v>
      </c>
      <c r="G40" s="95">
        <f t="shared" si="1"/>
        <v>0</v>
      </c>
    </row>
    <row r="41" spans="1:7" s="106" customFormat="1">
      <c r="A41" s="101">
        <v>421323</v>
      </c>
      <c r="B41" s="102" t="s">
        <v>37</v>
      </c>
      <c r="C41" s="103"/>
      <c r="D41" s="104">
        <f>'план 2019. - извор 01'!D41+'план 2019. - извор 04'!D41+'план 2019. - извор 07'!D41+'буџетска резерва'!D41</f>
        <v>3550000</v>
      </c>
      <c r="E41" s="104">
        <f>'план 2019. - извор 01'!E41+'план 2019. - извор 04'!E41+'план 2019. - извор 07'!E41+'буџетска резерва'!E41</f>
        <v>0</v>
      </c>
      <c r="F41" s="104">
        <f>'план 2019. - извор 01'!F41+'план 2019. - извор 04'!F41+'план 2019. - извор 07'!F41+'буџетска резерва'!F41</f>
        <v>0</v>
      </c>
      <c r="G41" s="105">
        <f t="shared" si="1"/>
        <v>3550000</v>
      </c>
    </row>
    <row r="42" spans="1:7" s="106" customFormat="1">
      <c r="A42" s="101">
        <v>421324</v>
      </c>
      <c r="B42" s="102" t="s">
        <v>38</v>
      </c>
      <c r="C42" s="103"/>
      <c r="D42" s="104">
        <f>'план 2019. - извор 01'!D42+'план 2019. - извор 04'!D42+'план 2019. - извор 07'!D42+'буџетска резерва'!D42</f>
        <v>530000</v>
      </c>
      <c r="E42" s="104">
        <f>'план 2019. - извор 01'!E42+'план 2019. - извор 04'!E42+'план 2019. - извор 07'!E42+'буџетска резерва'!E42</f>
        <v>0</v>
      </c>
      <c r="F42" s="104">
        <f>'план 2019. - извор 01'!F42+'план 2019. - извор 04'!F42+'план 2019. - извор 07'!F42+'буџетска резерва'!F42</f>
        <v>0</v>
      </c>
      <c r="G42" s="105">
        <f t="shared" si="1"/>
        <v>530000</v>
      </c>
    </row>
    <row r="43" spans="1:7" s="106" customFormat="1">
      <c r="A43" s="101">
        <v>421325</v>
      </c>
      <c r="B43" s="102" t="s">
        <v>39</v>
      </c>
      <c r="C43" s="103"/>
      <c r="D43" s="104">
        <f>'план 2019. - извор 01'!D43+'план 2019. - извор 04'!D43+'план 2019. - извор 07'!D43+'буџетска резерва'!D43</f>
        <v>2685000</v>
      </c>
      <c r="E43" s="104">
        <f>'план 2019. - извор 01'!E43+'план 2019. - извор 04'!E43+'план 2019. - извор 07'!E43+'буџетска резерва'!E43</f>
        <v>0</v>
      </c>
      <c r="F43" s="104">
        <f>'план 2019. - извор 01'!F43+'план 2019. - извор 04'!F43+'план 2019. - извор 07'!F43+'буџетска резерва'!F43</f>
        <v>0</v>
      </c>
      <c r="G43" s="105">
        <f t="shared" si="1"/>
        <v>2685000</v>
      </c>
    </row>
    <row r="44" spans="1:7">
      <c r="A44" s="40">
        <v>421391</v>
      </c>
      <c r="B44" s="41" t="s">
        <v>40</v>
      </c>
      <c r="C44" s="94"/>
      <c r="D44" s="66">
        <f>'план 2019. - извор 01'!D44+'план 2019. - извор 04'!D44+'план 2019. - извор 07'!D44+'буџетска резерва'!D44</f>
        <v>0</v>
      </c>
      <c r="E44" s="66">
        <f>'план 2019. - извор 01'!E44+'план 2019. - извор 04'!E44+'план 2019. - извор 07'!E44+'буџетска резерва'!E44</f>
        <v>0</v>
      </c>
      <c r="F44" s="66">
        <f>'план 2019. - извор 01'!F44+'план 2019. - извор 04'!F44+'план 2019. - извор 07'!F44+'буџетска резерва'!F44</f>
        <v>0</v>
      </c>
      <c r="G44" s="95">
        <f t="shared" si="1"/>
        <v>0</v>
      </c>
    </row>
    <row r="45" spans="1:7" s="106" customFormat="1">
      <c r="A45" s="101">
        <v>421400</v>
      </c>
      <c r="B45" s="102" t="s">
        <v>41</v>
      </c>
      <c r="C45" s="103"/>
      <c r="D45" s="104">
        <f>'план 2019. - извор 01'!D45+'план 2019. - извор 04'!D45+'план 2019. - извор 07'!D45+'буџетска резерва'!D45</f>
        <v>1200000</v>
      </c>
      <c r="E45" s="104">
        <f>'план 2019. - извор 01'!E45+'план 2019. - извор 04'!E45+'план 2019. - извор 07'!E45+'буџетска резерва'!E45</f>
        <v>0</v>
      </c>
      <c r="F45" s="104">
        <f>'план 2019. - извор 01'!F45+'план 2019. - извор 04'!F45+'план 2019. - извор 07'!F45+'буџетска резерва'!F45</f>
        <v>0</v>
      </c>
      <c r="G45" s="105">
        <f t="shared" si="1"/>
        <v>1200000</v>
      </c>
    </row>
    <row r="46" spans="1:7" s="106" customFormat="1">
      <c r="A46" s="101">
        <v>421500</v>
      </c>
      <c r="B46" s="102" t="s">
        <v>42</v>
      </c>
      <c r="C46" s="103"/>
      <c r="D46" s="104">
        <f>'план 2019. - извор 01'!D46+'план 2019. - извор 04'!D46+'план 2019. - извор 07'!D46+'буџетска резерва'!D46</f>
        <v>200000</v>
      </c>
      <c r="E46" s="104">
        <f>'план 2019. - извор 01'!E46+'план 2019. - извор 04'!E46+'план 2019. - извор 07'!E46+'буџетска резерва'!E46</f>
        <v>395000</v>
      </c>
      <c r="F46" s="104">
        <f>'план 2019. - извор 01'!F46+'план 2019. - извор 04'!F46+'план 2019. - извор 07'!F46+'буџетска резерва'!F46</f>
        <v>0</v>
      </c>
      <c r="G46" s="105">
        <f t="shared" si="1"/>
        <v>595000</v>
      </c>
    </row>
    <row r="47" spans="1:7" s="106" customFormat="1">
      <c r="A47" s="101">
        <v>421600</v>
      </c>
      <c r="B47" s="102" t="s">
        <v>43</v>
      </c>
      <c r="C47" s="103"/>
      <c r="D47" s="104">
        <f>'план 2019. - извор 01'!D47+'план 2019. - извор 04'!D47+'план 2019. - извор 07'!D47+'буџетска резерва'!D47</f>
        <v>0</v>
      </c>
      <c r="E47" s="104">
        <f>'план 2019. - извор 01'!E47+'план 2019. - извор 04'!E47+'план 2019. - извор 07'!E47+'буџетска резерва'!E47</f>
        <v>825000</v>
      </c>
      <c r="F47" s="104">
        <f>'план 2019. - извор 01'!F47+'план 2019. - извор 04'!F47+'план 2019. - извор 07'!F47+'буџетска резерва'!F47</f>
        <v>0</v>
      </c>
      <c r="G47" s="105">
        <f t="shared" si="1"/>
        <v>825000</v>
      </c>
    </row>
    <row r="48" spans="1:7">
      <c r="A48" s="40"/>
      <c r="B48" s="41"/>
      <c r="C48" s="94"/>
      <c r="D48" s="66">
        <f>'план 2019. - извор 01'!D48+'план 2019. - извор 04'!D48+'план 2019. - извор 07'!D48+'буџетска резерва'!D48</f>
        <v>0</v>
      </c>
      <c r="E48" s="66">
        <f>'план 2019. - извор 01'!E48+'план 2019. - извор 04'!E48+'план 2019. - извор 07'!E48+'буџетска резерва'!E48</f>
        <v>0</v>
      </c>
      <c r="F48" s="66">
        <f>'план 2019. - извор 01'!F48+'план 2019. - извор 04'!F48+'план 2019. - извор 07'!F48+'буџетска резерва'!F48</f>
        <v>0</v>
      </c>
      <c r="G48" s="95">
        <f t="shared" si="1"/>
        <v>0</v>
      </c>
    </row>
    <row r="49" spans="1:7" s="106" customFormat="1">
      <c r="A49" s="101">
        <v>421900</v>
      </c>
      <c r="B49" s="102" t="s">
        <v>44</v>
      </c>
      <c r="C49" s="103"/>
      <c r="D49" s="104">
        <f>'план 2019. - извор 01'!D49+'план 2019. - извор 04'!D49+'план 2019. - извор 07'!D49+'буџетска резерва'!D49</f>
        <v>120000</v>
      </c>
      <c r="E49" s="104">
        <f>'план 2019. - извор 01'!E49+'план 2019. - извор 04'!E49+'план 2019. - извор 07'!E49+'буџетска резерва'!E49</f>
        <v>0</v>
      </c>
      <c r="F49" s="104">
        <f>'план 2019. - извор 01'!F49+'план 2019. - извор 04'!F49+'план 2019. - извор 07'!F49+'буџетска резерва'!F49</f>
        <v>0</v>
      </c>
      <c r="G49" s="105">
        <f t="shared" si="1"/>
        <v>120000</v>
      </c>
    </row>
    <row r="50" spans="1:7">
      <c r="A50" s="38">
        <v>422000</v>
      </c>
      <c r="B50" s="39" t="s">
        <v>45</v>
      </c>
      <c r="C50" s="94"/>
      <c r="D50" s="29">
        <f>D51+D52+D53+D54</f>
        <v>520000</v>
      </c>
      <c r="E50" s="21">
        <f t="shared" ref="E50:F50" si="11">E51+E52+E53+E54</f>
        <v>2728500</v>
      </c>
      <c r="F50" s="21">
        <f t="shared" si="11"/>
        <v>2000000</v>
      </c>
      <c r="G50" s="58">
        <f t="shared" si="1"/>
        <v>5248500</v>
      </c>
    </row>
    <row r="51" spans="1:7" s="106" customFormat="1">
      <c r="A51" s="101">
        <v>422100</v>
      </c>
      <c r="B51" s="102" t="s">
        <v>46</v>
      </c>
      <c r="C51" s="103"/>
      <c r="D51" s="104">
        <f>'план 2019. - извор 01'!D51+'план 2019. - извор 04'!D51+'план 2019. - извор 07'!D51+'буџетска резерва'!D51</f>
        <v>320000</v>
      </c>
      <c r="E51" s="104">
        <f>'план 2019. - извор 01'!E51+'план 2019. - извор 04'!E51+'план 2019. - извор 07'!E51+'буџетска резерва'!E51</f>
        <v>0</v>
      </c>
      <c r="F51" s="104">
        <f>'план 2019. - извор 01'!F51+'план 2019. - извор 04'!F51+'план 2019. - извор 07'!F51+'буџетска резерва'!F51</f>
        <v>0</v>
      </c>
      <c r="G51" s="105">
        <f t="shared" si="1"/>
        <v>320000</v>
      </c>
    </row>
    <row r="52" spans="1:7" s="106" customFormat="1">
      <c r="A52" s="101">
        <v>422200</v>
      </c>
      <c r="B52" s="102" t="s">
        <v>47</v>
      </c>
      <c r="C52" s="103"/>
      <c r="D52" s="104">
        <f>'план 2019. - извор 01'!D52+'план 2019. - извор 04'!D52+'план 2019. - извор 07'!D52+'буџетска резерва'!D52</f>
        <v>0</v>
      </c>
      <c r="E52" s="104">
        <f>'план 2019. - извор 01'!E52+'план 2019. - извор 04'!E52+'план 2019. - извор 07'!E52+'буџетска резерва'!E52</f>
        <v>2728500</v>
      </c>
      <c r="F52" s="104">
        <f>'план 2019. - извор 01'!F52+'план 2019. - извор 04'!F52+'план 2019. - извор 07'!F52+'буџетска резерва'!F52</f>
        <v>2000000</v>
      </c>
      <c r="G52" s="105">
        <f t="shared" si="1"/>
        <v>4728500</v>
      </c>
    </row>
    <row r="53" spans="1:7" s="106" customFormat="1">
      <c r="A53" s="101">
        <v>422300</v>
      </c>
      <c r="B53" s="102" t="s">
        <v>48</v>
      </c>
      <c r="C53" s="103"/>
      <c r="D53" s="104">
        <f>'план 2019. - извор 01'!D53+'план 2019. - извор 04'!D53+'план 2019. - извор 07'!D53+'буџетска резерва'!D53</f>
        <v>200000</v>
      </c>
      <c r="E53" s="104">
        <f>'план 2019. - извор 01'!E53+'план 2019. - извор 04'!E53+'план 2019. - извор 07'!E53+'буџетска резерва'!E53</f>
        <v>0</v>
      </c>
      <c r="F53" s="104">
        <f>'план 2019. - извор 01'!F53+'план 2019. - извор 04'!F53+'план 2019. - извор 07'!F53+'буџетска резерва'!F53</f>
        <v>0</v>
      </c>
      <c r="G53" s="105">
        <f t="shared" si="1"/>
        <v>200000</v>
      </c>
    </row>
    <row r="54" spans="1:7">
      <c r="A54" s="40">
        <v>422900</v>
      </c>
      <c r="B54" s="41" t="s">
        <v>49</v>
      </c>
      <c r="C54" s="94"/>
      <c r="D54" s="66">
        <f>'план 2019. - извор 01'!D54+'план 2019. - извор 04'!D54+'план 2019. - извор 07'!D54+'буџетска резерва'!D54</f>
        <v>0</v>
      </c>
      <c r="E54" s="66">
        <f>'план 2019. - извор 01'!E54+'план 2019. - извор 04'!E54+'план 2019. - извор 07'!E54+'буџетска резерва'!E54</f>
        <v>0</v>
      </c>
      <c r="F54" s="66">
        <f>'план 2019. - извор 01'!F54+'план 2019. - извор 04'!F54+'план 2019. - извор 07'!F54+'буџетска резерва'!F54</f>
        <v>0</v>
      </c>
      <c r="G54" s="95">
        <f t="shared" si="1"/>
        <v>0</v>
      </c>
    </row>
    <row r="55" spans="1:7">
      <c r="A55" s="38">
        <v>423000</v>
      </c>
      <c r="B55" s="39" t="s">
        <v>50</v>
      </c>
      <c r="C55" s="94"/>
      <c r="D55" s="66">
        <f>'план 2019. - извор 01'!D55+'план 2019. - извор 04'!D55+'план 2019. - извор 07'!D55+'буџетска резерва'!D55</f>
        <v>4472268</v>
      </c>
      <c r="E55" s="66">
        <f>'план 2019. - извор 01'!E55+'план 2019. - извор 04'!E55+'план 2019. - извор 07'!E55+'буџетска резерва'!E55</f>
        <v>8502950</v>
      </c>
      <c r="F55" s="66">
        <f>'план 2019. - извор 01'!F55+'план 2019. - извор 04'!F55+'план 2019. - извор 07'!F55+'буџетска резерва'!F55</f>
        <v>1000000</v>
      </c>
      <c r="G55" s="58">
        <f t="shared" si="1"/>
        <v>13975218</v>
      </c>
    </row>
    <row r="56" spans="1:7">
      <c r="A56" s="40">
        <v>423100</v>
      </c>
      <c r="B56" s="41" t="s">
        <v>51</v>
      </c>
      <c r="C56" s="94"/>
      <c r="D56" s="66">
        <f>'план 2019. - извор 01'!D56+'план 2019. - извор 04'!D56+'план 2019. - извор 07'!D56+'буџетска резерва'!D56</f>
        <v>0</v>
      </c>
      <c r="E56" s="66">
        <f>'план 2019. - извор 01'!E56+'план 2019. - извор 04'!E56+'план 2019. - извор 07'!E56+'буџетска резерва'!E56</f>
        <v>0</v>
      </c>
      <c r="F56" s="66">
        <f>'план 2019. - извор 01'!F56+'план 2019. - извор 04'!F56+'план 2019. - извор 07'!F56+'буџетска резерва'!F56</f>
        <v>0</v>
      </c>
      <c r="G56" s="95">
        <f t="shared" si="1"/>
        <v>0</v>
      </c>
    </row>
    <row r="57" spans="1:7" s="106" customFormat="1">
      <c r="A57" s="101">
        <v>423200</v>
      </c>
      <c r="B57" s="102" t="s">
        <v>52</v>
      </c>
      <c r="C57" s="103"/>
      <c r="D57" s="104">
        <f>'план 2019. - извор 01'!D57+'план 2019. - извор 04'!D57+'план 2019. - извор 07'!D57+'буџетска резерва'!D57</f>
        <v>450000</v>
      </c>
      <c r="E57" s="104">
        <f>'план 2019. - извор 01'!E57+'план 2019. - извор 04'!E57+'план 2019. - извор 07'!E57+'буџетска резерва'!E57</f>
        <v>0</v>
      </c>
      <c r="F57" s="104">
        <f>'план 2019. - извор 01'!F57+'план 2019. - извор 04'!F57+'план 2019. - извор 07'!F57+'буџетска резерва'!F57</f>
        <v>0</v>
      </c>
      <c r="G57" s="105">
        <f t="shared" si="1"/>
        <v>450000</v>
      </c>
    </row>
    <row r="58" spans="1:7" s="106" customFormat="1">
      <c r="A58" s="101">
        <v>423300</v>
      </c>
      <c r="B58" s="102" t="s">
        <v>53</v>
      </c>
      <c r="C58" s="103"/>
      <c r="D58" s="104">
        <f>'план 2019. - извор 01'!D58+'план 2019. - извор 04'!D58+'план 2019. - извор 07'!D58+'буџетска резерва'!D58</f>
        <v>100000</v>
      </c>
      <c r="E58" s="104">
        <f>'план 2019. - извор 01'!E58+'план 2019. - извор 04'!E58+'план 2019. - извор 07'!E58+'буџетска резерва'!E58</f>
        <v>0</v>
      </c>
      <c r="F58" s="104">
        <f>'план 2019. - извор 01'!F58+'план 2019. - извор 04'!F58+'план 2019. - извор 07'!F58+'буџетска резерва'!F58</f>
        <v>0</v>
      </c>
      <c r="G58" s="105">
        <f t="shared" si="1"/>
        <v>100000</v>
      </c>
    </row>
    <row r="59" spans="1:7" s="106" customFormat="1">
      <c r="A59" s="101">
        <v>423400</v>
      </c>
      <c r="B59" s="102" t="s">
        <v>54</v>
      </c>
      <c r="C59" s="103"/>
      <c r="D59" s="104">
        <f>'план 2019. - извор 01'!D59+'план 2019. - извор 04'!D59+'план 2019. - извор 07'!D59+'буџетска резерва'!D59</f>
        <v>0</v>
      </c>
      <c r="E59" s="104">
        <f>'план 2019. - извор 01'!E59+'план 2019. - извор 04'!E59+'план 2019. - извор 07'!E59+'буџетска резерва'!E59</f>
        <v>2684000</v>
      </c>
      <c r="F59" s="104">
        <f>'план 2019. - извор 01'!F59+'план 2019. - извор 04'!F59+'план 2019. - извор 07'!F59+'буџетска резерва'!F59</f>
        <v>250000</v>
      </c>
      <c r="G59" s="105">
        <f t="shared" si="1"/>
        <v>2934000</v>
      </c>
    </row>
    <row r="60" spans="1:7" s="106" customFormat="1">
      <c r="A60" s="101">
        <v>423500</v>
      </c>
      <c r="B60" s="102" t="s">
        <v>55</v>
      </c>
      <c r="C60" s="103"/>
      <c r="D60" s="104">
        <f>'план 2019. - извор 01'!D60+'план 2019. - извор 04'!D60+'план 2019. - извор 07'!D60+'буџетска резерва'!D60</f>
        <v>3422268</v>
      </c>
      <c r="E60" s="104">
        <f>'план 2019. - извор 01'!E60+'план 2019. - извор 04'!E60+'план 2019. - извор 07'!E60+'буџетска резерва'!E60</f>
        <v>2299950</v>
      </c>
      <c r="F60" s="104">
        <f>'план 2019. - извор 01'!F60+'план 2019. - извор 04'!F60+'план 2019. - извор 07'!F60+'буџетска резерва'!F60</f>
        <v>250000</v>
      </c>
      <c r="G60" s="105">
        <f t="shared" si="1"/>
        <v>5972218</v>
      </c>
    </row>
    <row r="61" spans="1:7">
      <c r="A61" s="40">
        <v>423600</v>
      </c>
      <c r="B61" s="41" t="s">
        <v>56</v>
      </c>
      <c r="C61" s="94"/>
      <c r="D61" s="66">
        <f>'план 2019. - извор 01'!D61+'план 2019. - извор 04'!D61+'план 2019. - извор 07'!D61+'буџетска резерва'!D61</f>
        <v>0</v>
      </c>
      <c r="E61" s="66">
        <f>'план 2019. - извор 01'!E61+'план 2019. - извор 04'!E61+'план 2019. - извор 07'!E61+'буџетска резерва'!E61</f>
        <v>0</v>
      </c>
      <c r="F61" s="66">
        <f>'план 2019. - извор 01'!F61+'план 2019. - извор 04'!F61+'план 2019. - извор 07'!F61+'буџетска резерва'!F61</f>
        <v>0</v>
      </c>
      <c r="G61" s="95">
        <f t="shared" si="1"/>
        <v>0</v>
      </c>
    </row>
    <row r="62" spans="1:7" s="106" customFormat="1">
      <c r="A62" s="101">
        <v>423700</v>
      </c>
      <c r="B62" s="102" t="s">
        <v>57</v>
      </c>
      <c r="C62" s="103"/>
      <c r="D62" s="104">
        <f>'план 2019. - извор 01'!D62+'план 2019. - извор 04'!D62+'план 2019. - извор 07'!D62+'буџетска резерва'!D62</f>
        <v>0</v>
      </c>
      <c r="E62" s="104">
        <f>'план 2019. - извор 01'!E62+'план 2019. - извор 04'!E62+'план 2019. - извор 07'!E62+'буџетска резерва'!E62</f>
        <v>400000</v>
      </c>
      <c r="F62" s="104">
        <f>'план 2019. - извор 01'!F62+'план 2019. - извор 04'!F62+'план 2019. - извор 07'!F62+'буџетска резерва'!F62</f>
        <v>200000</v>
      </c>
      <c r="G62" s="105">
        <f t="shared" si="1"/>
        <v>600000</v>
      </c>
    </row>
    <row r="63" spans="1:7">
      <c r="A63" s="40">
        <v>423900</v>
      </c>
      <c r="B63" s="41" t="s">
        <v>58</v>
      </c>
      <c r="C63" s="94"/>
      <c r="D63" s="66">
        <f>'план 2019. - извор 01'!D63+'план 2019. - извор 04'!D63+'план 2019. - извор 07'!D63+'буџетска резерва'!D63</f>
        <v>500000</v>
      </c>
      <c r="E63" s="66">
        <f>'план 2019. - извор 01'!E63+'план 2019. - извор 04'!E63+'план 2019. - извор 07'!E63+'буџетска резерва'!E63</f>
        <v>3119000</v>
      </c>
      <c r="F63" s="66">
        <f>'план 2019. - извор 01'!F63+'план 2019. - извор 04'!F63+'план 2019. - извор 07'!F63+'буџетска резерва'!F63</f>
        <v>300000</v>
      </c>
      <c r="G63" s="95">
        <f t="shared" si="1"/>
        <v>3919000</v>
      </c>
    </row>
    <row r="64" spans="1:7">
      <c r="A64" s="38">
        <v>424000</v>
      </c>
      <c r="B64" s="39" t="s">
        <v>59</v>
      </c>
      <c r="C64" s="94"/>
      <c r="D64" s="29">
        <f>D65+D66+D67+D68</f>
        <v>0</v>
      </c>
      <c r="E64" s="21">
        <f t="shared" ref="E64" si="12">E65+E66+E67+E68</f>
        <v>21008500</v>
      </c>
      <c r="F64" s="21">
        <f>F65+F66+F67+F68</f>
        <v>4000000</v>
      </c>
      <c r="G64" s="58">
        <f t="shared" si="1"/>
        <v>25008500</v>
      </c>
    </row>
    <row r="65" spans="1:7">
      <c r="A65" s="40">
        <v>424200</v>
      </c>
      <c r="B65" s="41" t="s">
        <v>60</v>
      </c>
      <c r="C65" s="94"/>
      <c r="D65" s="66">
        <f>'план 2019. - извор 01'!D65+'план 2019. - извор 04'!D65+'план 2019. - извор 07'!D65+'буџетска резерва'!D65</f>
        <v>0</v>
      </c>
      <c r="E65" s="66">
        <f>'план 2019. - извор 01'!E65+'план 2019. - извор 04'!E65+'план 2019. - извор 07'!E65+'буџетска резерва'!E65</f>
        <v>18524500</v>
      </c>
      <c r="F65" s="66">
        <f>'план 2019. - извор 01'!F65+'план 2019. - извор 04'!F65+'план 2019. - извор 07'!F65+'буџетска резерва'!F65</f>
        <v>4000000</v>
      </c>
      <c r="G65" s="95">
        <f t="shared" si="1"/>
        <v>22524500</v>
      </c>
    </row>
    <row r="66" spans="1:7">
      <c r="A66" s="40">
        <v>424300</v>
      </c>
      <c r="B66" s="41" t="s">
        <v>61</v>
      </c>
      <c r="C66" s="94"/>
      <c r="D66" s="66">
        <f>'план 2019. - извор 01'!D66+'план 2019. - извор 04'!D66+'план 2019. - извор 07'!D66+'буџетска резерва'!D66</f>
        <v>0</v>
      </c>
      <c r="E66" s="66">
        <f>'план 2019. - извор 01'!E66+'план 2019. - извор 04'!E66+'план 2019. - извор 07'!E66+'буџетска резерва'!E66</f>
        <v>0</v>
      </c>
      <c r="F66" s="66">
        <f>'план 2019. - извор 01'!F66+'план 2019. - извор 04'!F66+'план 2019. - извор 07'!F66+'буџетска резерва'!F66</f>
        <v>0</v>
      </c>
      <c r="G66" s="95">
        <f t="shared" si="1"/>
        <v>0</v>
      </c>
    </row>
    <row r="67" spans="1:7">
      <c r="A67" s="40">
        <v>424600</v>
      </c>
      <c r="B67" s="41" t="s">
        <v>62</v>
      </c>
      <c r="C67" s="94"/>
      <c r="D67" s="66">
        <f>'план 2019. - извор 01'!D67+'план 2019. - извор 04'!D67+'план 2019. - извор 07'!D67+'буџетска резерва'!D67</f>
        <v>0</v>
      </c>
      <c r="E67" s="66">
        <f>'план 2019. - извор 01'!E67+'план 2019. - извор 04'!E67+'план 2019. - извор 07'!E67+'буџетска резерва'!E67</f>
        <v>0</v>
      </c>
      <c r="F67" s="66">
        <f>'план 2019. - извор 01'!F67+'план 2019. - извор 04'!F67+'план 2019. - извор 07'!F67+'буџетска резерва'!F67</f>
        <v>0</v>
      </c>
      <c r="G67" s="95">
        <f t="shared" si="1"/>
        <v>0</v>
      </c>
    </row>
    <row r="68" spans="1:7">
      <c r="A68" s="40">
        <v>424900</v>
      </c>
      <c r="B68" s="41" t="s">
        <v>63</v>
      </c>
      <c r="C68" s="94"/>
      <c r="D68" s="66">
        <f>'план 2019. - извор 01'!D68+'план 2019. - извор 04'!D68+'план 2019. - извор 07'!D68+'буџетска резерва'!D68</f>
        <v>0</v>
      </c>
      <c r="E68" s="66">
        <f>'план 2019. - извор 01'!E68+'план 2019. - извор 04'!E68+'план 2019. - извор 07'!E68+'буџетска резерва'!E68</f>
        <v>2484000</v>
      </c>
      <c r="F68" s="66">
        <f>'план 2019. - извор 01'!F68+'план 2019. - извор 04'!F68+'план 2019. - извор 07'!F68+'буџетска резерва'!F68</f>
        <v>0</v>
      </c>
      <c r="G68" s="95">
        <f t="shared" si="1"/>
        <v>2484000</v>
      </c>
    </row>
    <row r="69" spans="1:7">
      <c r="A69" s="38">
        <v>425000</v>
      </c>
      <c r="B69" s="39" t="s">
        <v>64</v>
      </c>
      <c r="C69" s="94"/>
      <c r="D69" s="29">
        <f>D70+D71</f>
        <v>5420000</v>
      </c>
      <c r="E69" s="21">
        <f t="shared" ref="E69:F69" si="13">E70+E71</f>
        <v>0</v>
      </c>
      <c r="F69" s="21">
        <f t="shared" si="13"/>
        <v>0</v>
      </c>
      <c r="G69" s="58">
        <f t="shared" si="1"/>
        <v>5420000</v>
      </c>
    </row>
    <row r="70" spans="1:7" s="106" customFormat="1">
      <c r="A70" s="101">
        <v>425100</v>
      </c>
      <c r="B70" s="102" t="s">
        <v>65</v>
      </c>
      <c r="C70" s="103"/>
      <c r="D70" s="104">
        <f>'план 2019. - извор 01'!D70+'план 2019. - извор 04'!D70+'план 2019. - извор 07'!D70+'буџетска резерва'!D70</f>
        <v>5000000</v>
      </c>
      <c r="E70" s="104">
        <f>'план 2019. - извор 01'!E70+'план 2019. - извор 04'!E70+'план 2019. - извор 07'!E70+'буџетска резерва'!E70</f>
        <v>0</v>
      </c>
      <c r="F70" s="104">
        <f>'план 2019. - извор 01'!F70+'план 2019. - извор 04'!F70+'план 2019. - извор 07'!F70+'буџетска резерва'!F70</f>
        <v>0</v>
      </c>
      <c r="G70" s="105">
        <f t="shared" si="1"/>
        <v>5000000</v>
      </c>
    </row>
    <row r="71" spans="1:7" s="106" customFormat="1">
      <c r="A71" s="101">
        <v>425200</v>
      </c>
      <c r="B71" s="102" t="s">
        <v>66</v>
      </c>
      <c r="C71" s="103"/>
      <c r="D71" s="104">
        <f>'план 2019. - извор 01'!D71+'план 2019. - извор 04'!D71+'план 2019. - извор 07'!D71+'буџетска резерва'!D71</f>
        <v>420000</v>
      </c>
      <c r="E71" s="104">
        <f>'план 2019. - извор 01'!E71+'план 2019. - извор 04'!E71+'план 2019. - извор 07'!E71+'буџетска резерва'!E71</f>
        <v>0</v>
      </c>
      <c r="F71" s="104">
        <f>'план 2019. - извор 01'!F71+'план 2019. - извор 04'!F71+'план 2019. - извор 07'!F71+'буџетска резерва'!F71</f>
        <v>0</v>
      </c>
      <c r="G71" s="105">
        <f t="shared" si="1"/>
        <v>420000</v>
      </c>
    </row>
    <row r="72" spans="1:7">
      <c r="A72" s="38">
        <v>426000</v>
      </c>
      <c r="B72" s="39" t="s">
        <v>67</v>
      </c>
      <c r="C72" s="94"/>
      <c r="D72" s="29">
        <f>SUM(D73:D79)</f>
        <v>3100000</v>
      </c>
      <c r="E72" s="21">
        <f t="shared" ref="E72:F72" si="14">SUM(E73:E79)</f>
        <v>514000</v>
      </c>
      <c r="F72" s="21">
        <f t="shared" si="14"/>
        <v>600000</v>
      </c>
      <c r="G72" s="58">
        <f t="shared" si="1"/>
        <v>4214000</v>
      </c>
    </row>
    <row r="73" spans="1:7" s="106" customFormat="1">
      <c r="A73" s="101">
        <v>426100</v>
      </c>
      <c r="B73" s="102" t="s">
        <v>68</v>
      </c>
      <c r="C73" s="103"/>
      <c r="D73" s="104">
        <f>'план 2019. - извор 01'!D73+'план 2019. - извор 04'!D73+'план 2019. - извор 07'!D73+'буџетска резерва'!D73</f>
        <v>600000</v>
      </c>
      <c r="E73" s="104">
        <f>'план 2019. - извор 01'!E73+'план 2019. - извор 04'!E73+'план 2019. - извор 07'!E73+'буџетска резерва'!E73</f>
        <v>0</v>
      </c>
      <c r="F73" s="104">
        <f>'план 2019. - извор 01'!F73+'план 2019. - извор 04'!F73+'план 2019. - извор 07'!F73+'буџетска резерва'!F73</f>
        <v>0</v>
      </c>
      <c r="G73" s="105">
        <f t="shared" si="1"/>
        <v>600000</v>
      </c>
    </row>
    <row r="74" spans="1:7">
      <c r="A74" s="40">
        <v>426300</v>
      </c>
      <c r="B74" s="41" t="s">
        <v>69</v>
      </c>
      <c r="C74" s="94"/>
      <c r="D74" s="66">
        <f>'план 2019. - извор 01'!D74+'план 2019. - извор 04'!D74+'план 2019. - извор 07'!D74+'буџетска резерва'!D74</f>
        <v>0</v>
      </c>
      <c r="E74" s="66">
        <f>'план 2019. - извор 01'!E74+'план 2019. - извор 04'!E74+'план 2019. - извор 07'!E74+'буџетска резерва'!E74</f>
        <v>0</v>
      </c>
      <c r="F74" s="66">
        <f>'план 2019. - извор 01'!F74+'план 2019. - извор 04'!F74+'план 2019. - извор 07'!F74+'буџетска резерва'!F74</f>
        <v>0</v>
      </c>
      <c r="G74" s="95">
        <f t="shared" si="1"/>
        <v>0</v>
      </c>
    </row>
    <row r="75" spans="1:7">
      <c r="A75" s="40">
        <v>426400</v>
      </c>
      <c r="B75" s="41" t="s">
        <v>70</v>
      </c>
      <c r="C75" s="94"/>
      <c r="D75" s="66">
        <f>'план 2019. - извор 01'!D75+'план 2019. - извор 04'!D75+'план 2019. - извор 07'!D75+'буџетска резерва'!D75</f>
        <v>0</v>
      </c>
      <c r="E75" s="66">
        <f>'план 2019. - извор 01'!E75+'план 2019. - извор 04'!E75+'план 2019. - извор 07'!E75+'буџетска резерва'!E75</f>
        <v>0</v>
      </c>
      <c r="F75" s="66">
        <f>'план 2019. - извор 01'!F75+'план 2019. - извор 04'!F75+'план 2019. - извор 07'!F75+'буџетска резерва'!F75</f>
        <v>0</v>
      </c>
      <c r="G75" s="95">
        <f t="shared" si="1"/>
        <v>0</v>
      </c>
    </row>
    <row r="76" spans="1:7">
      <c r="A76" s="40">
        <v>426500</v>
      </c>
      <c r="B76" s="41" t="s">
        <v>71</v>
      </c>
      <c r="C76" s="94"/>
      <c r="D76" s="66">
        <f>'план 2019. - извор 01'!D76+'план 2019. - извор 04'!D76+'план 2019. - извор 07'!D76+'буџетска резерва'!D76</f>
        <v>0</v>
      </c>
      <c r="E76" s="66">
        <f>'план 2019. - извор 01'!E76+'план 2019. - извор 04'!E76+'план 2019. - извор 07'!E76+'буџетска резерва'!E76</f>
        <v>0</v>
      </c>
      <c r="F76" s="66">
        <f>'план 2019. - извор 01'!F76+'план 2019. - извор 04'!F76+'план 2019. - извор 07'!F76+'буџетска резерва'!F76</f>
        <v>0</v>
      </c>
      <c r="G76" s="95">
        <f t="shared" si="1"/>
        <v>0</v>
      </c>
    </row>
    <row r="77" spans="1:7">
      <c r="A77" s="40">
        <v>426600</v>
      </c>
      <c r="B77" s="41" t="s">
        <v>72</v>
      </c>
      <c r="C77" s="94"/>
      <c r="D77" s="66">
        <f>'план 2019. - извор 01'!D77+'план 2019. - извор 04'!D77+'план 2019. - извор 07'!D77+'буџетска резерва'!D77</f>
        <v>0</v>
      </c>
      <c r="E77" s="66">
        <f>'план 2019. - извор 01'!E77+'план 2019. - извор 04'!E77+'план 2019. - извор 07'!E77+'буџетска резерва'!E77</f>
        <v>514000</v>
      </c>
      <c r="F77" s="66">
        <f>'план 2019. - извор 01'!F77+'план 2019. - извор 04'!F77+'план 2019. - извор 07'!F77+'буџетска резерва'!F77</f>
        <v>600000</v>
      </c>
      <c r="G77" s="95">
        <f t="shared" si="1"/>
        <v>1114000</v>
      </c>
    </row>
    <row r="78" spans="1:7" s="106" customFormat="1">
      <c r="A78" s="101">
        <v>426800</v>
      </c>
      <c r="B78" s="102" t="s">
        <v>73</v>
      </c>
      <c r="C78" s="103"/>
      <c r="D78" s="104">
        <f>'план 2019. - извор 01'!D78+'план 2019. - извор 04'!D78+'план 2019. - извор 07'!D78+'буџетска резерва'!D78</f>
        <v>600000</v>
      </c>
      <c r="E78" s="104">
        <f>'план 2019. - извор 01'!E78+'план 2019. - извор 04'!E78+'план 2019. - извор 07'!E78+'буџетска резерва'!E78</f>
        <v>0</v>
      </c>
      <c r="F78" s="104">
        <f>'план 2019. - извор 01'!F78+'план 2019. - извор 04'!F78+'план 2019. - извор 07'!F78+'буџетска резерва'!F78</f>
        <v>0</v>
      </c>
      <c r="G78" s="105">
        <f t="shared" si="1"/>
        <v>600000</v>
      </c>
    </row>
    <row r="79" spans="1:7">
      <c r="A79" s="40">
        <v>426900</v>
      </c>
      <c r="B79" s="41" t="s">
        <v>74</v>
      </c>
      <c r="C79" s="94"/>
      <c r="D79" s="66">
        <f>'план 2019. - извор 01'!D79+'план 2019. - извор 04'!D79+'план 2019. - извор 07'!D79+'буџетска резерва'!D79</f>
        <v>1900000</v>
      </c>
      <c r="E79" s="66">
        <f>'план 2019. - извор 01'!E79+'план 2019. - извор 04'!E79+'план 2019. - извор 07'!E79+'буџетска резерва'!E79</f>
        <v>0</v>
      </c>
      <c r="F79" s="66">
        <f>'план 2019. - извор 01'!F79+'план 2019. - извор 04'!F79+'план 2019. - извор 07'!F79+'буџетска резерва'!F79</f>
        <v>0</v>
      </c>
      <c r="G79" s="95">
        <f t="shared" si="1"/>
        <v>1900000</v>
      </c>
    </row>
    <row r="80" spans="1:7">
      <c r="A80" s="82">
        <v>430000</v>
      </c>
      <c r="B80" s="59" t="s">
        <v>75</v>
      </c>
      <c r="C80" s="94"/>
      <c r="D80" s="61">
        <f>D81</f>
        <v>0</v>
      </c>
      <c r="E80" s="60">
        <f t="shared" ref="E80:F80" si="15">E81</f>
        <v>0</v>
      </c>
      <c r="F80" s="60">
        <f t="shared" si="15"/>
        <v>0</v>
      </c>
      <c r="G80" s="62">
        <f t="shared" ref="G80:G117" si="16">SUM(D80:F80)</f>
        <v>0</v>
      </c>
    </row>
    <row r="81" spans="1:7">
      <c r="A81" s="38">
        <v>431000</v>
      </c>
      <c r="B81" s="39" t="s">
        <v>75</v>
      </c>
      <c r="C81" s="94"/>
      <c r="D81" s="29">
        <f>D82+D83</f>
        <v>0</v>
      </c>
      <c r="E81" s="21">
        <f t="shared" ref="E81:F81" si="17">E82+E83</f>
        <v>0</v>
      </c>
      <c r="F81" s="21">
        <f t="shared" si="17"/>
        <v>0</v>
      </c>
      <c r="G81" s="58">
        <f t="shared" si="16"/>
        <v>0</v>
      </c>
    </row>
    <row r="82" spans="1:7">
      <c r="A82" s="40">
        <v>431100</v>
      </c>
      <c r="B82" s="41" t="s">
        <v>76</v>
      </c>
      <c r="C82" s="94"/>
      <c r="D82" s="66">
        <f>'план 2019. - извор 01'!D82+'план 2019. - извор 04'!D82+'план 2019. - извор 07'!D82+'буџетска резерва'!D82</f>
        <v>0</v>
      </c>
      <c r="E82" s="66">
        <f>'план 2019. - извор 01'!E82+'план 2019. - извор 04'!E82+'план 2019. - извор 07'!E82+'буџетска резерва'!E82</f>
        <v>0</v>
      </c>
      <c r="F82" s="66">
        <f>'план 2019. - извор 01'!F82+'план 2019. - извор 04'!F82+'план 2019. - извор 07'!F82+'буџетска резерва'!F82</f>
        <v>0</v>
      </c>
      <c r="G82" s="95">
        <f t="shared" si="16"/>
        <v>0</v>
      </c>
    </row>
    <row r="83" spans="1:7">
      <c r="A83" s="40">
        <v>431200</v>
      </c>
      <c r="B83" s="41" t="s">
        <v>77</v>
      </c>
      <c r="C83" s="94"/>
      <c r="D83" s="66">
        <f>'план 2019. - извор 01'!D83+'план 2019. - извор 04'!D83+'план 2019. - извор 07'!D83+'буџетска резерва'!D83</f>
        <v>0</v>
      </c>
      <c r="E83" s="66">
        <f>'план 2019. - извор 01'!E83+'план 2019. - извор 04'!E83+'план 2019. - извор 07'!E83+'буџетска резерва'!E83</f>
        <v>0</v>
      </c>
      <c r="F83" s="66">
        <f>'план 2019. - извор 01'!F83+'план 2019. - извор 04'!F83+'план 2019. - извор 07'!F83+'буџетска резерва'!F83</f>
        <v>0</v>
      </c>
      <c r="G83" s="95">
        <f t="shared" si="16"/>
        <v>0</v>
      </c>
    </row>
    <row r="84" spans="1:7">
      <c r="A84" s="82">
        <v>444000</v>
      </c>
      <c r="B84" s="59" t="s">
        <v>78</v>
      </c>
      <c r="C84" s="94"/>
      <c r="D84" s="80">
        <f>SUM(D85:D89)</f>
        <v>0</v>
      </c>
      <c r="E84" s="78">
        <f t="shared" ref="E84:F84" si="18">SUM(E85:E89)</f>
        <v>0</v>
      </c>
      <c r="F84" s="78">
        <f t="shared" si="18"/>
        <v>0</v>
      </c>
      <c r="G84" s="62">
        <f t="shared" si="16"/>
        <v>0</v>
      </c>
    </row>
    <row r="85" spans="1:7">
      <c r="A85" s="42">
        <v>441100</v>
      </c>
      <c r="B85" s="43" t="s">
        <v>79</v>
      </c>
      <c r="C85" s="94"/>
      <c r="D85" s="66">
        <f>'план 2019. - извор 01'!D85+'план 2019. - извор 04'!D85+'план 2019. - извор 07'!D85+'буџетска резерва'!D85</f>
        <v>0</v>
      </c>
      <c r="E85" s="66">
        <f>'план 2019. - извор 01'!E85+'план 2019. - извор 04'!E85+'план 2019. - извор 07'!E85+'буџетска резерва'!E85</f>
        <v>0</v>
      </c>
      <c r="F85" s="66">
        <f>'план 2019. - извор 01'!F85+'план 2019. - извор 04'!F85+'план 2019. - извор 07'!F85+'буџетска резерва'!F85</f>
        <v>0</v>
      </c>
      <c r="G85" s="95">
        <f t="shared" si="16"/>
        <v>0</v>
      </c>
    </row>
    <row r="86" spans="1:7">
      <c r="A86" s="44">
        <v>441400</v>
      </c>
      <c r="B86" s="45" t="s">
        <v>80</v>
      </c>
      <c r="C86" s="94"/>
      <c r="D86" s="66">
        <f>'план 2019. - извор 01'!D86+'план 2019. - извор 04'!D86+'план 2019. - извор 07'!D86+'буџетска резерва'!D86</f>
        <v>0</v>
      </c>
      <c r="E86" s="66">
        <f>'план 2019. - извор 01'!E86+'план 2019. - извор 04'!E86+'план 2019. - извор 07'!E86+'буџетска резерва'!E86</f>
        <v>0</v>
      </c>
      <c r="F86" s="66">
        <f>'план 2019. - извор 01'!F86+'план 2019. - извор 04'!F86+'план 2019. - извор 07'!F86+'буџетска резерва'!F86</f>
        <v>0</v>
      </c>
      <c r="G86" s="95">
        <f t="shared" si="16"/>
        <v>0</v>
      </c>
    </row>
    <row r="87" spans="1:7">
      <c r="A87" s="46">
        <v>444100</v>
      </c>
      <c r="B87" s="45" t="s">
        <v>81</v>
      </c>
      <c r="C87" s="94"/>
      <c r="D87" s="66">
        <f>'план 2019. - извор 01'!D87+'план 2019. - извор 04'!D87+'план 2019. - извор 07'!D87+'буџетска резерва'!D87</f>
        <v>0</v>
      </c>
      <c r="E87" s="66">
        <f>'план 2019. - извор 01'!E87+'план 2019. - извор 04'!E87+'план 2019. - извор 07'!E87+'буџетска резерва'!E87</f>
        <v>0</v>
      </c>
      <c r="F87" s="66">
        <f>'план 2019. - извор 01'!F87+'план 2019. - извор 04'!F87+'план 2019. - извор 07'!F87+'буџетска резерва'!F87</f>
        <v>0</v>
      </c>
      <c r="G87" s="95">
        <f t="shared" si="16"/>
        <v>0</v>
      </c>
    </row>
    <row r="88" spans="1:7">
      <c r="A88" s="46">
        <v>444200</v>
      </c>
      <c r="B88" s="45" t="s">
        <v>82</v>
      </c>
      <c r="C88" s="94"/>
      <c r="D88" s="66">
        <f>'план 2019. - извор 01'!D88+'план 2019. - извор 04'!D88+'план 2019. - извор 07'!D88+'буџетска резерва'!D88</f>
        <v>0</v>
      </c>
      <c r="E88" s="66">
        <f>'план 2019. - извор 01'!E88+'план 2019. - извор 04'!E88+'план 2019. - извор 07'!E88+'буџетска резерва'!E88</f>
        <v>0</v>
      </c>
      <c r="F88" s="66">
        <f>'план 2019. - извор 01'!F88+'план 2019. - извор 04'!F88+'план 2019. - извор 07'!F88+'буџетска резерва'!F88</f>
        <v>0</v>
      </c>
      <c r="G88" s="95">
        <f t="shared" si="16"/>
        <v>0</v>
      </c>
    </row>
    <row r="89" spans="1:7">
      <c r="A89" s="47">
        <v>444300</v>
      </c>
      <c r="B89" s="48" t="s">
        <v>83</v>
      </c>
      <c r="C89" s="94"/>
      <c r="D89" s="66">
        <f>'план 2019. - извор 01'!D89+'план 2019. - извор 04'!D89+'план 2019. - извор 07'!D89+'буџетска резерва'!D89</f>
        <v>0</v>
      </c>
      <c r="E89" s="66">
        <f>'план 2019. - извор 01'!E89+'план 2019. - извор 04'!E89+'план 2019. - извор 07'!E89+'буџетска резерва'!E89</f>
        <v>0</v>
      </c>
      <c r="F89" s="66">
        <f>'план 2019. - извор 01'!F89+'план 2019. - извор 04'!F89+'план 2019. - извор 07'!F89+'буџетска резерва'!F89</f>
        <v>0</v>
      </c>
      <c r="G89" s="95">
        <f t="shared" si="16"/>
        <v>0</v>
      </c>
    </row>
    <row r="90" spans="1:7">
      <c r="A90" s="83">
        <v>460000</v>
      </c>
      <c r="B90" s="79" t="s">
        <v>84</v>
      </c>
      <c r="C90" s="94"/>
      <c r="D90" s="61">
        <f>D91</f>
        <v>3360000</v>
      </c>
      <c r="E90" s="60">
        <f t="shared" ref="E90:F90" si="19">E91</f>
        <v>0</v>
      </c>
      <c r="F90" s="60">
        <f t="shared" si="19"/>
        <v>0</v>
      </c>
      <c r="G90" s="62">
        <f t="shared" si="16"/>
        <v>3360000</v>
      </c>
    </row>
    <row r="91" spans="1:7">
      <c r="A91" s="40">
        <v>465112</v>
      </c>
      <c r="B91" s="41" t="s">
        <v>85</v>
      </c>
      <c r="C91" s="94"/>
      <c r="D91" s="31">
        <f>'план 2019. - извор 01'!D91+'план 2019. - извор 04'!D90+'план 2019. - извор 07'!D90+'буџетска резерва'!D90</f>
        <v>3360000</v>
      </c>
      <c r="E91" s="31">
        <f>'план 2019. - извор 01'!E91+'план 2019. - извор 04'!E90+'план 2019. - извор 07'!E90+'буџетска резерва'!E90</f>
        <v>0</v>
      </c>
      <c r="F91" s="31">
        <f>'план 2019. - извор 01'!F91+'план 2019. - извор 04'!F90+'план 2019. - извор 07'!F90+'буџетска резерва'!F90</f>
        <v>0</v>
      </c>
      <c r="G91" s="95">
        <f t="shared" si="16"/>
        <v>3360000</v>
      </c>
    </row>
    <row r="92" spans="1:7">
      <c r="A92" s="82">
        <v>480000</v>
      </c>
      <c r="B92" s="59" t="s">
        <v>86</v>
      </c>
      <c r="C92" s="94"/>
      <c r="D92" s="61">
        <f>SUM(D93+D95+D98+D100)</f>
        <v>650000</v>
      </c>
      <c r="E92" s="60">
        <f t="shared" ref="E92:F92" si="20">SUM(E93+E95+E98+E100)</f>
        <v>0</v>
      </c>
      <c r="F92" s="60">
        <f t="shared" si="20"/>
        <v>0</v>
      </c>
      <c r="G92" s="62">
        <f t="shared" si="16"/>
        <v>650000</v>
      </c>
    </row>
    <row r="93" spans="1:7">
      <c r="A93" s="84">
        <v>481000</v>
      </c>
      <c r="B93" s="85" t="s">
        <v>87</v>
      </c>
      <c r="C93" s="94"/>
      <c r="D93" s="68">
        <f>D94</f>
        <v>0</v>
      </c>
      <c r="E93" s="67">
        <f t="shared" ref="E93:F93" si="21">E94</f>
        <v>0</v>
      </c>
      <c r="F93" s="67">
        <f t="shared" si="21"/>
        <v>0</v>
      </c>
      <c r="G93" s="58">
        <f t="shared" si="16"/>
        <v>0</v>
      </c>
    </row>
    <row r="94" spans="1:7">
      <c r="A94" s="49">
        <v>481900</v>
      </c>
      <c r="B94" s="50" t="s">
        <v>88</v>
      </c>
      <c r="C94" s="94"/>
      <c r="D94" s="66">
        <f>'план 2019. - извор 01'!D94+'план 2019. - извор 04'!D94+'план 2019. - извор 07'!D94+'буџетска резерва'!D94</f>
        <v>0</v>
      </c>
      <c r="E94" s="66">
        <f>'план 2019. - извор 01'!E94+'план 2019. - извор 04'!E94+'план 2019. - извор 07'!E94+'буџетска резерва'!E94</f>
        <v>0</v>
      </c>
      <c r="F94" s="66">
        <f>'план 2019. - извор 01'!F94+'план 2019. - извор 04'!F94+'план 2019. - извор 07'!F94+'буџетска резерва'!F94</f>
        <v>0</v>
      </c>
      <c r="G94" s="95">
        <f t="shared" si="16"/>
        <v>0</v>
      </c>
    </row>
    <row r="95" spans="1:7">
      <c r="A95" s="38">
        <v>482000</v>
      </c>
      <c r="B95" s="39" t="s">
        <v>89</v>
      </c>
      <c r="C95" s="94"/>
      <c r="D95" s="29">
        <f>D96+D97</f>
        <v>650000</v>
      </c>
      <c r="E95" s="21">
        <f t="shared" ref="E95:F95" si="22">E96+E97</f>
        <v>0</v>
      </c>
      <c r="F95" s="21">
        <f t="shared" si="22"/>
        <v>0</v>
      </c>
      <c r="G95" s="58">
        <f t="shared" si="16"/>
        <v>650000</v>
      </c>
    </row>
    <row r="96" spans="1:7">
      <c r="A96" s="40">
        <v>482100</v>
      </c>
      <c r="B96" s="41" t="s">
        <v>90</v>
      </c>
      <c r="C96" s="94"/>
      <c r="D96" s="66">
        <f>'план 2019. - извор 01'!D96+'план 2019. - извор 04'!D96+'план 2019. - извор 07'!D96+'буџетска резерва'!D96</f>
        <v>500000</v>
      </c>
      <c r="E96" s="66">
        <f>'план 2019. - извор 01'!E96+'план 2019. - извор 04'!E96+'план 2019. - извор 07'!E96+'буџетска резерва'!E96</f>
        <v>0</v>
      </c>
      <c r="F96" s="66">
        <f>'план 2019. - извор 01'!F96+'план 2019. - извор 04'!F96+'план 2019. - извор 07'!F96+'буџетска резерва'!F96</f>
        <v>0</v>
      </c>
      <c r="G96" s="95">
        <f t="shared" si="16"/>
        <v>500000</v>
      </c>
    </row>
    <row r="97" spans="1:7">
      <c r="A97" s="40">
        <v>482200</v>
      </c>
      <c r="B97" s="41" t="s">
        <v>91</v>
      </c>
      <c r="C97" s="94"/>
      <c r="D97" s="66">
        <f>'план 2019. - извор 01'!D97+'план 2019. - извор 04'!D97+'план 2019. - извор 07'!D97+'буџетска резерва'!D97</f>
        <v>150000</v>
      </c>
      <c r="E97" s="66">
        <f>'план 2019. - извор 01'!E97+'план 2019. - извор 04'!E97+'план 2019. - извор 07'!E97+'буџетска резерва'!E97</f>
        <v>0</v>
      </c>
      <c r="F97" s="66">
        <f>'план 2019. - извор 01'!F97+'план 2019. - извор 04'!F97+'план 2019. - извор 07'!F97+'буџетска резерва'!F97</f>
        <v>0</v>
      </c>
      <c r="G97" s="95">
        <f t="shared" si="16"/>
        <v>150000</v>
      </c>
    </row>
    <row r="98" spans="1:7">
      <c r="A98" s="38">
        <v>483000</v>
      </c>
      <c r="B98" s="39" t="s">
        <v>92</v>
      </c>
      <c r="C98" s="94"/>
      <c r="D98" s="29">
        <f>D99</f>
        <v>0</v>
      </c>
      <c r="E98" s="21">
        <f t="shared" ref="E98:F98" si="23">E99</f>
        <v>0</v>
      </c>
      <c r="F98" s="21">
        <f t="shared" si="23"/>
        <v>0</v>
      </c>
      <c r="G98" s="58">
        <f t="shared" si="16"/>
        <v>0</v>
      </c>
    </row>
    <row r="99" spans="1:7">
      <c r="A99" s="40">
        <v>483100</v>
      </c>
      <c r="B99" s="41" t="s">
        <v>93</v>
      </c>
      <c r="C99" s="94"/>
      <c r="D99" s="66">
        <f>'план 2019. - извор 01'!D99+'план 2019. - извор 04'!D99+'план 2019. - извор 07'!D99+'буџетска резерва'!D99</f>
        <v>0</v>
      </c>
      <c r="E99" s="66">
        <f>'план 2019. - извор 01'!E99+'план 2019. - извор 04'!E99+'план 2019. - извор 07'!E99+'буџетска резерва'!E99</f>
        <v>0</v>
      </c>
      <c r="F99" s="66">
        <f>'план 2019. - извор 01'!F99+'план 2019. - извор 04'!F99+'план 2019. - извор 07'!F99+'буџетска резерва'!F99</f>
        <v>0</v>
      </c>
      <c r="G99" s="95">
        <f t="shared" si="16"/>
        <v>0</v>
      </c>
    </row>
    <row r="100" spans="1:7">
      <c r="A100" s="38">
        <v>485000</v>
      </c>
      <c r="B100" s="39" t="s">
        <v>94</v>
      </c>
      <c r="C100" s="94"/>
      <c r="D100" s="29">
        <f>D101</f>
        <v>0</v>
      </c>
      <c r="E100" s="21">
        <f t="shared" ref="E100:F100" si="24">E101</f>
        <v>0</v>
      </c>
      <c r="F100" s="21">
        <f t="shared" si="24"/>
        <v>0</v>
      </c>
      <c r="G100" s="58">
        <f t="shared" si="16"/>
        <v>0</v>
      </c>
    </row>
    <row r="101" spans="1:7">
      <c r="A101" s="40">
        <v>485119</v>
      </c>
      <c r="B101" s="41" t="s">
        <v>95</v>
      </c>
      <c r="C101" s="94"/>
      <c r="D101" s="66">
        <f>'план 2019. - извор 01'!D101+'план 2019. - извор 04'!D101+'план 2019. - извор 07'!D101+'буџетска резерва'!D101</f>
        <v>0</v>
      </c>
      <c r="E101" s="66">
        <f>'план 2019. - извор 01'!E101+'план 2019. - извор 04'!E101+'план 2019. - извор 07'!E101+'буџетска резерва'!E101</f>
        <v>0</v>
      </c>
      <c r="F101" s="66">
        <f>'план 2019. - извор 01'!F101+'план 2019. - извор 04'!F101+'план 2019. - извор 07'!F101+'буџетска резерва'!F101</f>
        <v>0</v>
      </c>
      <c r="G101" s="95">
        <f t="shared" si="16"/>
        <v>0</v>
      </c>
    </row>
    <row r="102" spans="1:7">
      <c r="A102" s="91">
        <v>500000</v>
      </c>
      <c r="B102" s="92" t="s">
        <v>96</v>
      </c>
      <c r="C102" s="94"/>
      <c r="D102" s="54">
        <f>SUM(D103+D114)</f>
        <v>32900000</v>
      </c>
      <c r="E102" s="53">
        <f t="shared" ref="E102:F102" si="25">SUM(E103+E114)</f>
        <v>3000000</v>
      </c>
      <c r="F102" s="53">
        <f t="shared" si="25"/>
        <v>600000</v>
      </c>
      <c r="G102" s="57">
        <f t="shared" si="16"/>
        <v>36500000</v>
      </c>
    </row>
    <row r="103" spans="1:7">
      <c r="A103" s="82">
        <v>510000</v>
      </c>
      <c r="B103" s="59" t="s">
        <v>97</v>
      </c>
      <c r="C103" s="94"/>
      <c r="D103" s="61">
        <f>SUM(D104+D107+D112)</f>
        <v>1400000</v>
      </c>
      <c r="E103" s="60">
        <f t="shared" ref="E103:F103" si="26">SUM(E104+E107+E112)</f>
        <v>3000000</v>
      </c>
      <c r="F103" s="60">
        <f t="shared" si="26"/>
        <v>600000</v>
      </c>
      <c r="G103" s="62">
        <f t="shared" si="16"/>
        <v>5000000</v>
      </c>
    </row>
    <row r="104" spans="1:7">
      <c r="A104" s="38">
        <v>511000</v>
      </c>
      <c r="B104" s="39" t="s">
        <v>98</v>
      </c>
      <c r="C104" s="94"/>
      <c r="D104" s="29">
        <f>D105+D106</f>
        <v>0</v>
      </c>
      <c r="E104" s="21">
        <f t="shared" ref="E104:F104" si="27">E105+E106</f>
        <v>0</v>
      </c>
      <c r="F104" s="21">
        <f t="shared" si="27"/>
        <v>0</v>
      </c>
      <c r="G104" s="58">
        <f t="shared" si="16"/>
        <v>0</v>
      </c>
    </row>
    <row r="105" spans="1:7">
      <c r="A105" s="40">
        <v>511300</v>
      </c>
      <c r="B105" s="41" t="s">
        <v>99</v>
      </c>
      <c r="C105" s="94"/>
      <c r="D105" s="66">
        <f>'план 2019. - извор 01'!D105+'план 2019. - извор 04'!D105+'план 2019. - извор 07'!D105+'буџетска резерва'!D105</f>
        <v>0</v>
      </c>
      <c r="E105" s="66">
        <f>'план 2019. - извор 01'!E105+'план 2019. - извор 04'!E105+'план 2019. - извор 07'!E105+'буџетска резерва'!E105</f>
        <v>0</v>
      </c>
      <c r="F105" s="66">
        <f>'план 2019. - извор 01'!F105+'план 2019. - извор 04'!F105+'план 2019. - извор 07'!F105+'буџетска резерва'!F105</f>
        <v>0</v>
      </c>
      <c r="G105" s="95">
        <f t="shared" si="16"/>
        <v>0</v>
      </c>
    </row>
    <row r="106" spans="1:7">
      <c r="A106" s="40">
        <v>511400</v>
      </c>
      <c r="B106" s="41" t="s">
        <v>100</v>
      </c>
      <c r="C106" s="94"/>
      <c r="D106" s="66">
        <f>'план 2019. - извор 01'!D106+'план 2019. - извор 04'!D106+'план 2019. - извор 07'!D106+'буџетска резерва'!D106</f>
        <v>0</v>
      </c>
      <c r="E106" s="66">
        <f>'план 2019. - извор 01'!E106+'план 2019. - извор 04'!E106+'план 2019. - извор 07'!E106+'буџетска резерва'!E106</f>
        <v>0</v>
      </c>
      <c r="F106" s="66">
        <f>'план 2019. - извор 01'!F106+'план 2019. - извор 04'!F106+'план 2019. - извор 07'!F106+'буџетска резерва'!F106</f>
        <v>0</v>
      </c>
      <c r="G106" s="95">
        <f t="shared" si="16"/>
        <v>0</v>
      </c>
    </row>
    <row r="107" spans="1:7">
      <c r="A107" s="38">
        <v>512000</v>
      </c>
      <c r="B107" s="39" t="s">
        <v>101</v>
      </c>
      <c r="C107" s="94"/>
      <c r="D107" s="29">
        <f>SUM(D108:D111)</f>
        <v>1400000</v>
      </c>
      <c r="E107" s="21">
        <f t="shared" ref="E107:F107" si="28">SUM(E108:E111)</f>
        <v>0</v>
      </c>
      <c r="F107" s="21">
        <f t="shared" si="28"/>
        <v>600000</v>
      </c>
      <c r="G107" s="58">
        <f t="shared" si="16"/>
        <v>2000000</v>
      </c>
    </row>
    <row r="108" spans="1:7">
      <c r="A108" s="40">
        <v>512200</v>
      </c>
      <c r="B108" s="41" t="s">
        <v>102</v>
      </c>
      <c r="C108" s="94"/>
      <c r="D108" s="66">
        <f>'план 2019. - извор 01'!D108+'план 2019. - извор 04'!D108+'план 2019. - извор 07'!D108+'буџетска резерва'!D108</f>
        <v>1400000</v>
      </c>
      <c r="E108" s="66">
        <f>'план 2019. - извор 01'!E108+'план 2019. - извор 04'!E108+'план 2019. - извор 07'!E108+'буџетска резерва'!E108</f>
        <v>0</v>
      </c>
      <c r="F108" s="66">
        <f>'план 2019. - извор 01'!F108+'план 2019. - извор 04'!F108+'план 2019. - извор 07'!F108+'буџетска резерва'!F108</f>
        <v>0</v>
      </c>
      <c r="G108" s="95">
        <f t="shared" si="16"/>
        <v>1400000</v>
      </c>
    </row>
    <row r="109" spans="1:7">
      <c r="A109" s="40">
        <v>512600</v>
      </c>
      <c r="B109" s="41" t="s">
        <v>103</v>
      </c>
      <c r="C109" s="94"/>
      <c r="D109" s="66">
        <f>'план 2019. - извор 01'!D109+'план 2019. - извор 04'!D109+'план 2019. - извор 07'!D109+'буџетска резерва'!D109</f>
        <v>0</v>
      </c>
      <c r="E109" s="66">
        <f>'план 2019. - извор 01'!E109+'план 2019. - извор 04'!E109+'план 2019. - извор 07'!E109+'буџетска резерва'!E109</f>
        <v>0</v>
      </c>
      <c r="F109" s="66">
        <f>'план 2019. - извор 01'!F109+'план 2019. - извор 04'!F109+'план 2019. - извор 07'!F109+'буџетска резерва'!F109</f>
        <v>600000</v>
      </c>
      <c r="G109" s="95">
        <f t="shared" si="16"/>
        <v>600000</v>
      </c>
    </row>
    <row r="110" spans="1:7">
      <c r="A110" s="40">
        <v>512800</v>
      </c>
      <c r="B110" s="41" t="s">
        <v>104</v>
      </c>
      <c r="C110" s="94"/>
      <c r="D110" s="66">
        <f>'план 2019. - извор 01'!D110+'план 2019. - извор 04'!D110+'план 2019. - извор 07'!D110+'буџетска резерва'!D110</f>
        <v>0</v>
      </c>
      <c r="E110" s="66">
        <f>'план 2019. - извор 01'!E110+'план 2019. - извор 04'!E110+'план 2019. - извор 07'!E110+'буџетска резерва'!E110</f>
        <v>0</v>
      </c>
      <c r="F110" s="66">
        <f>'план 2019. - извор 01'!F110+'план 2019. - извор 04'!F110+'план 2019. - извор 07'!F110+'буџетска резерва'!F110</f>
        <v>0</v>
      </c>
      <c r="G110" s="95">
        <f t="shared" si="16"/>
        <v>0</v>
      </c>
    </row>
    <row r="111" spans="1:7">
      <c r="A111" s="40">
        <v>512900</v>
      </c>
      <c r="B111" s="41" t="s">
        <v>105</v>
      </c>
      <c r="C111" s="94"/>
      <c r="D111" s="66">
        <f>'план 2019. - извор 01'!D111+'план 2019. - извор 04'!D111+'план 2019. - извор 07'!D111+'буџетска резерва'!D111</f>
        <v>0</v>
      </c>
      <c r="E111" s="66">
        <f>'план 2019. - извор 01'!E111+'план 2019. - извор 04'!E111+'план 2019. - извор 07'!E111+'буџетска резерва'!E111</f>
        <v>0</v>
      </c>
      <c r="F111" s="66">
        <f>'план 2019. - извор 01'!F111+'план 2019. - извор 04'!F111+'план 2019. - извор 07'!F111+'буџетска резерва'!F111</f>
        <v>0</v>
      </c>
      <c r="G111" s="95">
        <f t="shared" si="16"/>
        <v>0</v>
      </c>
    </row>
    <row r="112" spans="1:7">
      <c r="A112" s="38">
        <v>515000</v>
      </c>
      <c r="B112" s="39" t="s">
        <v>106</v>
      </c>
      <c r="C112" s="94"/>
      <c r="D112" s="29">
        <f>D113</f>
        <v>0</v>
      </c>
      <c r="E112" s="21">
        <f t="shared" ref="E112:F112" si="29">E113</f>
        <v>3000000</v>
      </c>
      <c r="F112" s="21">
        <f t="shared" si="29"/>
        <v>0</v>
      </c>
      <c r="G112" s="58">
        <f t="shared" si="16"/>
        <v>3000000</v>
      </c>
    </row>
    <row r="113" spans="1:7">
      <c r="A113" s="40">
        <v>515100</v>
      </c>
      <c r="B113" s="41" t="s">
        <v>107</v>
      </c>
      <c r="C113" s="94"/>
      <c r="D113" s="66">
        <f>'план 2019. - извор 01'!D113+'план 2019. - извор 04'!D113+'план 2019. - извор 07'!D113+'буџетска резерва'!D113</f>
        <v>0</v>
      </c>
      <c r="E113" s="66">
        <f>'план 2019. - извор 01'!E113+'план 2019. - извор 04'!E113+'план 2019. - извор 07'!E113+'буџетска резерва'!E113</f>
        <v>3000000</v>
      </c>
      <c r="F113" s="66">
        <f>'план 2019. - извор 01'!F113+'план 2019. - извор 04'!F113+'план 2019. - извор 07'!F113+'буџетска резерва'!F113</f>
        <v>0</v>
      </c>
      <c r="G113" s="95">
        <f t="shared" si="16"/>
        <v>3000000</v>
      </c>
    </row>
    <row r="114" spans="1:7">
      <c r="A114" s="82">
        <v>520000</v>
      </c>
      <c r="B114" s="59" t="s">
        <v>108</v>
      </c>
      <c r="C114" s="94"/>
      <c r="D114" s="61">
        <f>SUM(D115)</f>
        <v>31500000</v>
      </c>
      <c r="E114" s="60">
        <f t="shared" ref="E114:F115" si="30">SUM(E115)</f>
        <v>0</v>
      </c>
      <c r="F114" s="60">
        <f t="shared" si="30"/>
        <v>0</v>
      </c>
      <c r="G114" s="62">
        <f t="shared" si="16"/>
        <v>31500000</v>
      </c>
    </row>
    <row r="115" spans="1:7">
      <c r="A115" s="38">
        <v>523000</v>
      </c>
      <c r="B115" s="39" t="s">
        <v>109</v>
      </c>
      <c r="C115" s="94"/>
      <c r="D115" s="29">
        <f>SUM(D116)</f>
        <v>31500000</v>
      </c>
      <c r="E115" s="21">
        <f t="shared" si="30"/>
        <v>0</v>
      </c>
      <c r="F115" s="21">
        <f t="shared" si="30"/>
        <v>0</v>
      </c>
      <c r="G115" s="58">
        <f t="shared" si="16"/>
        <v>31500000</v>
      </c>
    </row>
    <row r="116" spans="1:7" ht="15.75" thickBot="1">
      <c r="A116" s="51">
        <v>523100</v>
      </c>
      <c r="B116" s="52" t="s">
        <v>110</v>
      </c>
      <c r="C116" s="94"/>
      <c r="D116" s="66">
        <f>'план 2019. - извор 01'!D116+'план 2019. - извор 04'!D116+'план 2019. - извор 07'!D116+'буџетска резерва'!D116</f>
        <v>31500000</v>
      </c>
      <c r="E116" s="66">
        <f>'план 2019. - извор 01'!E116+'план 2019. - извор 04'!E116+'план 2019. - извор 07'!E116+'буџетска резерва'!E116</f>
        <v>0</v>
      </c>
      <c r="F116" s="66">
        <f>'план 2019. - извор 01'!F116+'план 2019. - извор 04'!F116+'план 2019. - извор 07'!F116+'буџетска резерва'!F116</f>
        <v>0</v>
      </c>
      <c r="G116" s="97">
        <f t="shared" si="16"/>
        <v>31500000</v>
      </c>
    </row>
    <row r="117" spans="1:7" ht="15.75" thickBot="1">
      <c r="A117" s="76" t="s">
        <v>111</v>
      </c>
      <c r="B117" s="77" t="s">
        <v>112</v>
      </c>
      <c r="C117" s="94"/>
      <c r="D117" s="86">
        <f>D14+D102</f>
        <v>108745568</v>
      </c>
      <c r="E117" s="87">
        <f t="shared" ref="E117" si="31">E14+E102</f>
        <v>36973950</v>
      </c>
      <c r="F117" s="88">
        <f>F14+F102</f>
        <v>8200000</v>
      </c>
      <c r="G117" s="89">
        <f t="shared" si="16"/>
        <v>153919518</v>
      </c>
    </row>
    <row r="118" spans="1:7">
      <c r="A118" s="6"/>
      <c r="B118" s="6"/>
      <c r="C118" s="94"/>
      <c r="D118" s="6"/>
      <c r="E118" s="6"/>
      <c r="F118" s="6"/>
      <c r="G118" s="35"/>
    </row>
  </sheetData>
  <mergeCells count="10">
    <mergeCell ref="A12:B13"/>
    <mergeCell ref="D12:D13"/>
    <mergeCell ref="E12:E13"/>
    <mergeCell ref="F12:F13"/>
    <mergeCell ref="G12:G13"/>
    <mergeCell ref="D5:G5"/>
    <mergeCell ref="D6:F6"/>
    <mergeCell ref="D7:F7"/>
    <mergeCell ref="D8:F8"/>
    <mergeCell ref="D9:F9"/>
  </mergeCells>
  <pageMargins left="0.7" right="0.7" top="0.75" bottom="0.75" header="0.3" footer="0.3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план 2019. - извор 01</vt:lpstr>
      <vt:lpstr>план 2019. - извор 04</vt:lpstr>
      <vt:lpstr>план 2019. - извор 07</vt:lpstr>
      <vt:lpstr>буџетска резерва</vt:lpstr>
      <vt:lpstr>план 2019-укупно</vt:lpstr>
      <vt:lpstr>'план 2019. - извор 01'!Print_Area</vt:lpstr>
      <vt:lpstr>'план 2019. - извор 04'!Print_Area</vt:lpstr>
      <vt:lpstr>'план 2019. - извор 07'!Print_Area</vt:lpstr>
      <vt:lpstr>'план 2019-укупно'!Print_Area</vt:lpstr>
    </vt:vector>
  </TitlesOfParts>
  <Company>Gradska uprava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Aleksandra Djuraskovic</dc:creator>
  <cp:lastModifiedBy>ninela-gojkovic</cp:lastModifiedBy>
  <cp:lastPrinted>2019-01-10T10:48:51Z</cp:lastPrinted>
  <dcterms:created xsi:type="dcterms:W3CDTF">2017-11-23T09:01:40Z</dcterms:created>
  <dcterms:modified xsi:type="dcterms:W3CDTF">2019-04-09T08:09:05Z</dcterms:modified>
</cp:coreProperties>
</file>